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1\Documents\Plantilla de sueldos 2018-2021\"/>
    </mc:Choice>
  </mc:AlternateContent>
  <xr:revisionPtr revIDLastSave="0" documentId="13_ncr:1_{1947EC6D-0299-490F-9359-B83DD61572B5}" xr6:coauthVersionLast="45" xr6:coauthVersionMax="45" xr10:uidLastSave="{00000000-0000-0000-0000-000000000000}"/>
  <bookViews>
    <workbookView xWindow="-120" yWindow="-120" windowWidth="20640" windowHeight="11160" xr2:uid="{D9B0D2C7-ED0D-4D62-9F3A-A9A0A8AC5DB7}"/>
  </bookViews>
  <sheets>
    <sheet name="PLANTILLA  " sheetId="2" r:id="rId1"/>
  </sheets>
  <externalReferences>
    <externalReference r:id="rId2"/>
  </externalReferences>
  <definedNames>
    <definedName name="_xlnm.Print_Area" localSheetId="0">'PLANTILLA  '!$A$1:$DE$109</definedName>
    <definedName name="_xlnm.Print_Titles" localSheetId="0">'PLANTILLA  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N81" i="2" l="1"/>
  <c r="CE81" i="2"/>
  <c r="BW81" i="2"/>
  <c r="AY81" i="2"/>
  <c r="AG81" i="2"/>
  <c r="BO80" i="2"/>
  <c r="AQ80" i="2"/>
  <c r="BG79" i="2"/>
  <c r="CV79" i="2" s="1"/>
  <c r="AQ79" i="2"/>
  <c r="BO79" i="2" s="1"/>
  <c r="BG78" i="2"/>
  <c r="AQ78" i="2"/>
  <c r="BO78" i="2" s="1"/>
  <c r="BG77" i="2"/>
  <c r="CV77" i="2" s="1"/>
  <c r="AQ77" i="2"/>
  <c r="BO77" i="2" s="1"/>
  <c r="BG76" i="2"/>
  <c r="AQ76" i="2"/>
  <c r="BO76" i="2" s="1"/>
  <c r="BG75" i="2"/>
  <c r="CV75" i="2" s="1"/>
  <c r="AQ75" i="2"/>
  <c r="BO75" i="2" s="1"/>
  <c r="BG74" i="2"/>
  <c r="AQ74" i="2"/>
  <c r="BO74" i="2" s="1"/>
  <c r="BG73" i="2"/>
  <c r="AK73" i="2"/>
  <c r="AQ73" i="2" s="1"/>
  <c r="BO73" i="2" s="1"/>
  <c r="BO72" i="2"/>
  <c r="AQ72" i="2"/>
  <c r="AK71" i="2"/>
  <c r="AQ71" i="2" s="1"/>
  <c r="BO71" i="2" s="1"/>
  <c r="AK70" i="2"/>
  <c r="AQ70" i="2" s="1"/>
  <c r="BO70" i="2" s="1"/>
  <c r="AQ69" i="2"/>
  <c r="BO69" i="2" s="1"/>
  <c r="AK69" i="2"/>
  <c r="AK68" i="2"/>
  <c r="AQ67" i="2"/>
  <c r="BO67" i="2" s="1"/>
  <c r="AQ66" i="2"/>
  <c r="BO66" i="2" s="1"/>
  <c r="AQ65" i="2"/>
  <c r="BO65" i="2" s="1"/>
  <c r="AQ64" i="2"/>
  <c r="BO64" i="2" s="1"/>
  <c r="AQ63" i="2"/>
  <c r="BO63" i="2" s="1"/>
  <c r="AQ62" i="2"/>
  <c r="BO62" i="2" s="1"/>
  <c r="AQ61" i="2"/>
  <c r="BO61" i="2" s="1"/>
  <c r="AQ60" i="2"/>
  <c r="BO60" i="2" s="1"/>
  <c r="AQ59" i="2"/>
  <c r="BO59" i="2" s="1"/>
  <c r="AQ58" i="2"/>
  <c r="BO58" i="2" s="1"/>
  <c r="AQ57" i="2"/>
  <c r="BO57" i="2" s="1"/>
  <c r="AQ56" i="2"/>
  <c r="BO56" i="2" s="1"/>
  <c r="AQ55" i="2"/>
  <c r="BO55" i="2" s="1"/>
  <c r="AQ54" i="2"/>
  <c r="BO54" i="2" s="1"/>
  <c r="AQ53" i="2"/>
  <c r="BO53" i="2" s="1"/>
  <c r="AQ52" i="2"/>
  <c r="BO52" i="2" s="1"/>
  <c r="AQ51" i="2"/>
  <c r="BO51" i="2" s="1"/>
  <c r="AQ50" i="2"/>
  <c r="BO50" i="2" s="1"/>
  <c r="AQ49" i="2"/>
  <c r="BO49" i="2" s="1"/>
  <c r="AQ48" i="2"/>
  <c r="BO48" i="2" s="1"/>
  <c r="AQ47" i="2"/>
  <c r="BO47" i="2" s="1"/>
  <c r="AQ46" i="2"/>
  <c r="BO46" i="2" s="1"/>
  <c r="AQ45" i="2"/>
  <c r="BO45" i="2" s="1"/>
  <c r="AQ44" i="2"/>
  <c r="BO44" i="2" s="1"/>
  <c r="AQ43" i="2"/>
  <c r="BO43" i="2" s="1"/>
  <c r="AQ42" i="2"/>
  <c r="BO42" i="2" s="1"/>
  <c r="AQ41" i="2"/>
  <c r="BO41" i="2" s="1"/>
  <c r="AQ40" i="2"/>
  <c r="BO40" i="2" s="1"/>
  <c r="AQ39" i="2"/>
  <c r="BO39" i="2" s="1"/>
  <c r="AQ38" i="2"/>
  <c r="BO38" i="2" s="1"/>
  <c r="AQ37" i="2"/>
  <c r="BO37" i="2" s="1"/>
  <c r="AQ36" i="2"/>
  <c r="BG36" i="2" s="1"/>
  <c r="AQ35" i="2"/>
  <c r="BO35" i="2" s="1"/>
  <c r="AQ34" i="2"/>
  <c r="BO34" i="2" s="1"/>
  <c r="AQ33" i="2"/>
  <c r="BO33" i="2" s="1"/>
  <c r="AQ32" i="2"/>
  <c r="BO32" i="2" s="1"/>
  <c r="AQ31" i="2"/>
  <c r="BO31" i="2" s="1"/>
  <c r="AQ30" i="2"/>
  <c r="BO30" i="2" s="1"/>
  <c r="AQ29" i="2"/>
  <c r="BO29" i="2" s="1"/>
  <c r="AQ28" i="2"/>
  <c r="BO28" i="2" s="1"/>
  <c r="AQ27" i="2"/>
  <c r="BO27" i="2" s="1"/>
  <c r="AQ26" i="2"/>
  <c r="BO26" i="2" s="1"/>
  <c r="AQ25" i="2"/>
  <c r="BO25" i="2" s="1"/>
  <c r="AQ24" i="2"/>
  <c r="BO24" i="2" s="1"/>
  <c r="AQ23" i="2"/>
  <c r="BO23" i="2" s="1"/>
  <c r="AQ22" i="2"/>
  <c r="BO22" i="2" s="1"/>
  <c r="AQ21" i="2"/>
  <c r="BO21" i="2" s="1"/>
  <c r="AQ20" i="2"/>
  <c r="BO20" i="2" s="1"/>
  <c r="AQ19" i="2"/>
  <c r="BO19" i="2" s="1"/>
  <c r="AQ18" i="2"/>
  <c r="BO18" i="2" s="1"/>
  <c r="AQ17" i="2"/>
  <c r="BO17" i="2" s="1"/>
  <c r="AQ16" i="2"/>
  <c r="BO16" i="2" s="1"/>
  <c r="AQ15" i="2"/>
  <c r="AQ14" i="2"/>
  <c r="AQ13" i="2"/>
  <c r="AQ12" i="2"/>
  <c r="AQ11" i="2"/>
  <c r="BO11" i="2" s="1"/>
  <c r="AQ10" i="2"/>
  <c r="AQ9" i="2"/>
  <c r="AQ8" i="2"/>
  <c r="BO8" i="2" s="1"/>
  <c r="C2" i="2"/>
  <c r="BG70" i="2" l="1"/>
  <c r="CV74" i="2"/>
  <c r="CV76" i="2"/>
  <c r="CV78" i="2"/>
  <c r="CV80" i="2"/>
  <c r="BO9" i="2"/>
  <c r="BO10" i="2"/>
  <c r="BO12" i="2"/>
  <c r="BO13" i="2"/>
  <c r="BO14" i="2"/>
  <c r="BO15" i="2"/>
  <c r="BG8" i="2"/>
  <c r="CV8" i="2" s="1"/>
  <c r="BG9" i="2"/>
  <c r="CV9" i="2" s="1"/>
  <c r="BG10" i="2"/>
  <c r="CV10" i="2" s="1"/>
  <c r="BG11" i="2"/>
  <c r="CV11" i="2" s="1"/>
  <c r="BG12" i="2"/>
  <c r="CV12" i="2" s="1"/>
  <c r="BG13" i="2"/>
  <c r="CV13" i="2" s="1"/>
  <c r="BG14" i="2"/>
  <c r="CV14" i="2" s="1"/>
  <c r="BG15" i="2"/>
  <c r="CV15" i="2" s="1"/>
  <c r="BG16" i="2"/>
  <c r="CV16" i="2" s="1"/>
  <c r="BG17" i="2"/>
  <c r="CV17" i="2" s="1"/>
  <c r="BG18" i="2"/>
  <c r="CV18" i="2" s="1"/>
  <c r="BG19" i="2"/>
  <c r="CV19" i="2" s="1"/>
  <c r="BG20" i="2"/>
  <c r="CV20" i="2" s="1"/>
  <c r="BG21" i="2"/>
  <c r="CV21" i="2" s="1"/>
  <c r="BG22" i="2"/>
  <c r="CV22" i="2" s="1"/>
  <c r="BG23" i="2"/>
  <c r="CV23" i="2" s="1"/>
  <c r="BG24" i="2"/>
  <c r="CV24" i="2" s="1"/>
  <c r="BG25" i="2"/>
  <c r="CV25" i="2" s="1"/>
  <c r="BG26" i="2"/>
  <c r="CV26" i="2" s="1"/>
  <c r="BG27" i="2"/>
  <c r="CV27" i="2" s="1"/>
  <c r="BG28" i="2"/>
  <c r="CV28" i="2" s="1"/>
  <c r="BG29" i="2"/>
  <c r="CV29" i="2" s="1"/>
  <c r="BG30" i="2"/>
  <c r="CV30" i="2" s="1"/>
  <c r="BG31" i="2"/>
  <c r="CV31" i="2" s="1"/>
  <c r="BG32" i="2"/>
  <c r="CV32" i="2" s="1"/>
  <c r="BG33" i="2"/>
  <c r="CV33" i="2" s="1"/>
  <c r="BG34" i="2"/>
  <c r="CV34" i="2" s="1"/>
  <c r="BG35" i="2"/>
  <c r="CV35" i="2" s="1"/>
  <c r="BG37" i="2"/>
  <c r="CV37" i="2" s="1"/>
  <c r="BG38" i="2"/>
  <c r="CV38" i="2" s="1"/>
  <c r="BG39" i="2"/>
  <c r="CV39" i="2" s="1"/>
  <c r="BG40" i="2"/>
  <c r="CV40" i="2" s="1"/>
  <c r="BG41" i="2"/>
  <c r="CV41" i="2" s="1"/>
  <c r="BG42" i="2"/>
  <c r="CV42" i="2" s="1"/>
  <c r="BG43" i="2"/>
  <c r="CV43" i="2" s="1"/>
  <c r="BG44" i="2"/>
  <c r="CV44" i="2" s="1"/>
  <c r="BG45" i="2"/>
  <c r="CV45" i="2" s="1"/>
  <c r="BG46" i="2"/>
  <c r="CV46" i="2" s="1"/>
  <c r="BG47" i="2"/>
  <c r="CV47" i="2" s="1"/>
  <c r="BG48" i="2"/>
  <c r="CV48" i="2" s="1"/>
  <c r="BG49" i="2"/>
  <c r="CV49" i="2" s="1"/>
  <c r="BG50" i="2"/>
  <c r="CV50" i="2" s="1"/>
  <c r="BG51" i="2"/>
  <c r="CV51" i="2" s="1"/>
  <c r="BG52" i="2"/>
  <c r="CV52" i="2" s="1"/>
  <c r="BG53" i="2"/>
  <c r="CV53" i="2" s="1"/>
  <c r="BG54" i="2"/>
  <c r="CV54" i="2" s="1"/>
  <c r="BG55" i="2"/>
  <c r="CV55" i="2" s="1"/>
  <c r="BG56" i="2"/>
  <c r="CV56" i="2" s="1"/>
  <c r="BG57" i="2"/>
  <c r="CV57" i="2" s="1"/>
  <c r="BG58" i="2"/>
  <c r="CV58" i="2" s="1"/>
  <c r="BG59" i="2"/>
  <c r="CV59" i="2" s="1"/>
  <c r="BG60" i="2"/>
  <c r="CV60" i="2" s="1"/>
  <c r="BG61" i="2"/>
  <c r="CV61" i="2" s="1"/>
  <c r="BG62" i="2"/>
  <c r="CV62" i="2" s="1"/>
  <c r="BG63" i="2"/>
  <c r="CV63" i="2" s="1"/>
  <c r="BG64" i="2"/>
  <c r="CV64" i="2" s="1"/>
  <c r="BG65" i="2"/>
  <c r="CV65" i="2" s="1"/>
  <c r="BG66" i="2"/>
  <c r="CV66" i="2" s="1"/>
  <c r="BG67" i="2"/>
  <c r="CV67" i="2" s="1"/>
  <c r="AK81" i="2"/>
  <c r="AQ68" i="2"/>
  <c r="AQ81" i="2" s="1"/>
  <c r="BG69" i="2"/>
  <c r="CV69" i="2" s="1"/>
  <c r="CV70" i="2"/>
  <c r="BG71" i="2"/>
  <c r="CV71" i="2" s="1"/>
  <c r="BG72" i="2"/>
  <c r="CV72" i="2" s="1"/>
  <c r="CV73" i="2"/>
  <c r="CV36" i="2"/>
  <c r="BO36" i="2"/>
  <c r="BO68" i="2" l="1"/>
  <c r="BO81" i="2" s="1"/>
  <c r="BG68" i="2"/>
  <c r="BG81" i="2" s="1"/>
  <c r="CV68" i="2" l="1"/>
  <c r="CV8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laura.uribe</author>
  </authors>
  <commentList>
    <comment ref="A1" authorId="0" shapeId="0" xr:uid="{FEEA85D2-4030-4CD9-AC74-EA5582F80F81}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<sst xmlns="http://schemas.openxmlformats.org/spreadsheetml/2006/main" count="163" uniqueCount="110">
  <si>
    <t>Nombre de la Plaza</t>
  </si>
  <si>
    <t>Adscripción de la Plaza</t>
  </si>
  <si>
    <t>FF</t>
  </si>
  <si>
    <t>No. Plazas</t>
  </si>
  <si>
    <t>111-113</t>
  </si>
  <si>
    <t>Dietas y Sueldo Base</t>
  </si>
  <si>
    <t>Mensual</t>
  </si>
  <si>
    <t>Anual</t>
  </si>
  <si>
    <t>Regidor</t>
  </si>
  <si>
    <t>Sala de Regidores</t>
  </si>
  <si>
    <t>Presidente Municipal</t>
  </si>
  <si>
    <t>Presidencia Municipal</t>
  </si>
  <si>
    <t>Recepcionista</t>
  </si>
  <si>
    <t>Atención ciudadana</t>
  </si>
  <si>
    <t>Intendente</t>
  </si>
  <si>
    <t>Sindico Municipal</t>
  </si>
  <si>
    <t>Secretaria General Y Sindicatura</t>
  </si>
  <si>
    <t>Secretario General</t>
  </si>
  <si>
    <t>Psicologa SIPINNA</t>
  </si>
  <si>
    <t>Director  de Comunicación Social</t>
  </si>
  <si>
    <t>Comunicación Social</t>
  </si>
  <si>
    <t>Director  de Transparencia</t>
  </si>
  <si>
    <t>Transparencia</t>
  </si>
  <si>
    <t>Director de Deportes</t>
  </si>
  <si>
    <t>Dirección de Deportes</t>
  </si>
  <si>
    <t>Oficial de Registro Civil</t>
  </si>
  <si>
    <t xml:space="preserve">Registro Civil </t>
  </si>
  <si>
    <t>Auxiliar de Registro Civil</t>
  </si>
  <si>
    <t xml:space="preserve">Oficial Mayor </t>
  </si>
  <si>
    <t>Oficialia Mayor</t>
  </si>
  <si>
    <t>Director de Desarrollo  Social</t>
  </si>
  <si>
    <t xml:space="preserve">Chofer camion escolar </t>
  </si>
  <si>
    <t>Chofer camion Universitario (Lagos)</t>
  </si>
  <si>
    <t>Chofer camion Universitario (SnFco)</t>
  </si>
  <si>
    <t>Director de Servicios Públicos Municiapales y promoción económica</t>
  </si>
  <si>
    <t>Director de Cultura</t>
  </si>
  <si>
    <t>Departamento de Cultura</t>
  </si>
  <si>
    <t>Auxiliar de Cultura</t>
  </si>
  <si>
    <t>Velador</t>
  </si>
  <si>
    <t>Encargado de Hacienda Pública Municipal</t>
  </si>
  <si>
    <t>Hacienda Municipal</t>
  </si>
  <si>
    <t>Encargado de Egresos</t>
  </si>
  <si>
    <t xml:space="preserve"> Encargado de Cuenta Publica</t>
  </si>
  <si>
    <t>Auxiliar de Hacienda Pública  Municipal</t>
  </si>
  <si>
    <t>Encargado de Ingresos</t>
  </si>
  <si>
    <t>Director</t>
  </si>
  <si>
    <t>Departamento de Impuesto Predial y Catastro</t>
  </si>
  <si>
    <t>Auxiliar Tecnico</t>
  </si>
  <si>
    <t>Departamento de Obras Públicas</t>
  </si>
  <si>
    <t>Secretaria</t>
  </si>
  <si>
    <t>Proyectista</t>
  </si>
  <si>
    <t>Auxiliar Obras Públicas</t>
  </si>
  <si>
    <t>A401</t>
  </si>
  <si>
    <t>Encargado de Cementerio</t>
  </si>
  <si>
    <t>Departamento de Cementerio</t>
  </si>
  <si>
    <t>Encargado de Rastro</t>
  </si>
  <si>
    <t>Departamento de Rastro Municipal</t>
  </si>
  <si>
    <t>Medico Veterinario</t>
  </si>
  <si>
    <t>Auxiliar de Aseo Público</t>
  </si>
  <si>
    <t>Departamento de Aseo Público</t>
  </si>
  <si>
    <t>Chofer de Aseo Público</t>
  </si>
  <si>
    <t>Encargado de Jardineros</t>
  </si>
  <si>
    <t>Departamento de Parques y jardines</t>
  </si>
  <si>
    <t>Intendente de Parque Municipal</t>
  </si>
  <si>
    <t>Intendente  de Unidad Deportiva</t>
  </si>
  <si>
    <t>Jardinero</t>
  </si>
  <si>
    <t>Electricista</t>
  </si>
  <si>
    <t>Departamento de Alumbrado Público</t>
  </si>
  <si>
    <t>Encargado de Sistema de Agua Potable</t>
  </si>
  <si>
    <t>Departamento de Agua Potable y Alcantarillado</t>
  </si>
  <si>
    <t>Encargado de Bombas</t>
  </si>
  <si>
    <t>Fontanero</t>
  </si>
  <si>
    <t>Chofer de Pipa de Agua Potable</t>
  </si>
  <si>
    <t>Mecanico</t>
  </si>
  <si>
    <t>Parque Vehicular</t>
  </si>
  <si>
    <t xml:space="preserve">Doctor </t>
  </si>
  <si>
    <t>Departamento de Servicios Medicos</t>
  </si>
  <si>
    <t>Enfermera</t>
  </si>
  <si>
    <t>Paramedico (Edgar Jacinto)</t>
  </si>
  <si>
    <t>Paramedico</t>
  </si>
  <si>
    <t>Chofer de Ambulancia</t>
  </si>
  <si>
    <t>Chofer Traslados</t>
  </si>
  <si>
    <t>Encargado Administrativo</t>
  </si>
  <si>
    <t xml:space="preserve">Director de Desarrollo Rural </t>
  </si>
  <si>
    <t>Dirección de Desarrollo Rural y Desarrollo Economico</t>
  </si>
  <si>
    <t>Dirección de Seguridad Pública</t>
  </si>
  <si>
    <t>Comandante</t>
  </si>
  <si>
    <t>Policia de Linea</t>
  </si>
  <si>
    <t xml:space="preserve">Dirección de Seguridad Pública </t>
  </si>
  <si>
    <t>Cordinador de Prevencion del Delito</t>
  </si>
  <si>
    <t>Juez Municipal</t>
  </si>
  <si>
    <t>Juzgado Municipal</t>
  </si>
  <si>
    <t>Contralor Municipal</t>
  </si>
  <si>
    <t>Contraloria</t>
  </si>
  <si>
    <t>Encargado de Modulo</t>
  </si>
  <si>
    <t>Modulo de Maquinaria</t>
  </si>
  <si>
    <t>Operador de Retroexcavadora</t>
  </si>
  <si>
    <t xml:space="preserve">Operador de Motoconformadora </t>
  </si>
  <si>
    <t>Operador de Bulldozer</t>
  </si>
  <si>
    <t>Operador de Camion de Volteo</t>
  </si>
  <si>
    <t>Plantilla de Personal de Carácter Permanente 2019</t>
  </si>
  <si>
    <t>Otras
Prestaciones</t>
  </si>
  <si>
    <t>Suma Total de 
Remuneraciones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</si>
  <si>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</si>
  <si>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</si>
  <si>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</si>
  <si>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</si>
  <si>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</si>
  <si>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 xml:space="preserve"> de Servicios Efectivos Prestados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</si>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</sst>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E6CB"/>
        <bgColor indexed="64"/>
      </patternFill>
    </fill>
    <fill>
      <patternFill patternType="solid">
        <fgColor rgb="FFFFF2D4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4" fillId="0" borderId="11" xfId="0" applyFont="1" applyBorder="1" applyProtection="1">
      <protection locked="0"/>
    </xf>
    <xf numFmtId="0" fontId="4" fillId="0" borderId="0" xfId="0" applyFont="1" applyProtection="1">
      <protection locked="0"/>
    </xf>
    <xf numFmtId="164" fontId="4" fillId="0" borderId="0" xfId="2" applyNumberFormat="1" applyFont="1" applyBorder="1" applyAlignment="1" applyProtection="1">
      <protection locked="0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3" xfId="0" applyBorder="1"/>
    <xf numFmtId="0" fontId="4" fillId="0" borderId="23" xfId="0" applyFont="1" applyBorder="1" applyProtection="1">
      <protection locked="0"/>
    </xf>
    <xf numFmtId="0" fontId="4" fillId="0" borderId="0" xfId="0" applyFont="1"/>
    <xf numFmtId="3" fontId="4" fillId="0" borderId="0" xfId="0" applyNumberFormat="1" applyFont="1"/>
    <xf numFmtId="165" fontId="4" fillId="0" borderId="0" xfId="0" applyNumberFormat="1" applyFont="1"/>
    <xf numFmtId="0" fontId="2" fillId="0" borderId="0" xfId="0" applyFont="1"/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44" fontId="2" fillId="2" borderId="19" xfId="0" applyNumberFormat="1" applyFont="1" applyFill="1" applyBorder="1" applyAlignment="1" applyProtection="1">
      <alignment horizontal="right" vertical="center" wrapText="1"/>
      <protection locked="0"/>
    </xf>
    <xf numFmtId="44" fontId="2" fillId="2" borderId="38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39" xfId="1" applyNumberFormat="1" applyFont="1" applyBorder="1" applyAlignment="1">
      <alignment horizontal="center"/>
    </xf>
    <xf numFmtId="43" fontId="4" fillId="0" borderId="39" xfId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44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44" fontId="4" fillId="3" borderId="28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5" xfId="0" applyFont="1" applyFill="1" applyBorder="1" applyAlignment="1" applyProtection="1">
      <alignment horizontal="right" vertical="center" wrapText="1"/>
      <protection locked="0"/>
    </xf>
    <xf numFmtId="0" fontId="2" fillId="2" borderId="36" xfId="0" applyFont="1" applyFill="1" applyBorder="1" applyAlignment="1" applyProtection="1">
      <alignment horizontal="right" vertical="center" wrapText="1"/>
      <protection locked="0"/>
    </xf>
    <xf numFmtId="0" fontId="2" fillId="2" borderId="37" xfId="0" applyFont="1" applyFill="1" applyBorder="1" applyAlignment="1" applyProtection="1">
      <alignment horizontal="right" vertical="center" wrapText="1"/>
      <protection locked="0"/>
    </xf>
    <xf numFmtId="165" fontId="2" fillId="2" borderId="19" xfId="0" applyNumberFormat="1" applyFont="1" applyFill="1" applyBorder="1" applyAlignment="1" applyProtection="1">
      <alignment horizontal="center" vertical="center"/>
      <protection locked="0"/>
    </xf>
    <xf numFmtId="44" fontId="2" fillId="2" borderId="19" xfId="2" applyFont="1" applyFill="1" applyBorder="1" applyAlignment="1" applyProtection="1">
      <alignment horizontal="right" vertical="center"/>
      <protection locked="0"/>
    </xf>
    <xf numFmtId="44" fontId="4" fillId="0" borderId="3" xfId="0" applyNumberFormat="1" applyFont="1" applyBorder="1" applyAlignment="1" applyProtection="1">
      <alignment horizontal="right" vertical="center" wrapText="1"/>
      <protection locked="0"/>
    </xf>
    <xf numFmtId="44" fontId="4" fillId="0" borderId="13" xfId="0" applyNumberFormat="1" applyFont="1" applyBorder="1" applyAlignment="1" applyProtection="1">
      <alignment horizontal="right" vertical="center" wrapText="1"/>
      <protection locked="0"/>
    </xf>
    <xf numFmtId="44" fontId="4" fillId="0" borderId="14" xfId="0" applyNumberFormat="1" applyFont="1" applyBorder="1" applyAlignment="1" applyProtection="1">
      <alignment horizontal="right" vertical="center" wrapText="1"/>
      <protection locked="0"/>
    </xf>
    <xf numFmtId="44" fontId="4" fillId="0" borderId="2" xfId="0" applyNumberFormat="1" applyFont="1" applyBorder="1" applyAlignment="1" applyProtection="1">
      <alignment horizontal="right" vertical="center" wrapText="1"/>
      <protection locked="0"/>
    </xf>
    <xf numFmtId="44" fontId="4" fillId="0" borderId="16" xfId="0" applyNumberFormat="1" applyFont="1" applyBorder="1" applyAlignment="1" applyProtection="1">
      <alignment horizontal="right" vertical="center" wrapText="1"/>
      <protection locked="0"/>
    </xf>
    <xf numFmtId="44" fontId="4" fillId="0" borderId="17" xfId="0" applyNumberFormat="1" applyFont="1" applyBorder="1" applyAlignment="1" applyProtection="1">
      <alignment horizontal="right" vertical="center" wrapText="1"/>
      <protection locked="0"/>
    </xf>
    <xf numFmtId="44" fontId="4" fillId="0" borderId="18" xfId="0" applyNumberFormat="1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justify" vertical="top" wrapText="1"/>
      <protection locked="0"/>
    </xf>
    <xf numFmtId="0" fontId="4" fillId="0" borderId="2" xfId="0" applyFont="1" applyBorder="1" applyAlignment="1" applyProtection="1">
      <alignment horizontal="justify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165" fontId="4" fillId="0" borderId="2" xfId="0" applyNumberFormat="1" applyFont="1" applyBorder="1" applyAlignment="1" applyProtection="1">
      <alignment horizontal="center" vertical="center"/>
      <protection locked="0"/>
    </xf>
    <xf numFmtId="44" fontId="4" fillId="0" borderId="16" xfId="2" applyFont="1" applyFill="1" applyBorder="1" applyAlignment="1" applyProtection="1">
      <alignment horizontal="right" vertical="center"/>
      <protection locked="0"/>
    </xf>
    <xf numFmtId="44" fontId="4" fillId="0" borderId="17" xfId="2" applyFont="1" applyFill="1" applyBorder="1" applyAlignment="1" applyProtection="1">
      <alignment horizontal="right" vertical="center"/>
      <protection locked="0"/>
    </xf>
    <xf numFmtId="44" fontId="4" fillId="0" borderId="18" xfId="2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Alignment="1">
      <alignment horizontal="center"/>
    </xf>
    <xf numFmtId="44" fontId="4" fillId="0" borderId="3" xfId="2" applyFont="1" applyFill="1" applyBorder="1" applyAlignment="1" applyProtection="1">
      <alignment horizontal="right" vertical="center"/>
      <protection locked="0"/>
    </xf>
    <xf numFmtId="44" fontId="4" fillId="0" borderId="13" xfId="2" applyFont="1" applyFill="1" applyBorder="1" applyAlignment="1" applyProtection="1">
      <alignment horizontal="right" vertical="center"/>
      <protection locked="0"/>
    </xf>
    <xf numFmtId="44" fontId="4" fillId="0" borderId="14" xfId="2" applyFont="1" applyFill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justify" vertical="top" wrapText="1"/>
      <protection locked="0"/>
    </xf>
    <xf numFmtId="0" fontId="4" fillId="0" borderId="13" xfId="0" applyFont="1" applyBorder="1" applyAlignment="1" applyProtection="1">
      <alignment horizontal="justify" vertical="top" wrapText="1"/>
      <protection locked="0"/>
    </xf>
    <xf numFmtId="0" fontId="4" fillId="0" borderId="14" xfId="0" applyFont="1" applyBorder="1" applyAlignment="1" applyProtection="1">
      <alignment horizontal="justify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165" fontId="4" fillId="0" borderId="3" xfId="0" applyNumberFormat="1" applyFont="1" applyBorder="1" applyAlignment="1" applyProtection="1">
      <alignment horizontal="center" vertical="center"/>
      <protection locked="0"/>
    </xf>
    <xf numFmtId="165" fontId="4" fillId="0" borderId="13" xfId="0" applyNumberFormat="1" applyFont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44" fontId="4" fillId="3" borderId="3" xfId="0" applyNumberFormat="1" applyFont="1" applyFill="1" applyBorder="1" applyAlignment="1" applyProtection="1">
      <alignment horizontal="right" vertical="center" wrapText="1"/>
      <protection locked="0"/>
    </xf>
    <xf numFmtId="44" fontId="4" fillId="3" borderId="13" xfId="0" applyNumberFormat="1" applyFont="1" applyFill="1" applyBorder="1" applyAlignment="1" applyProtection="1">
      <alignment horizontal="right" vertical="center" wrapText="1"/>
      <protection locked="0"/>
    </xf>
    <xf numFmtId="44" fontId="4" fillId="3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44" fontId="4" fillId="0" borderId="3" xfId="2" applyFont="1" applyFill="1" applyBorder="1" applyAlignment="1" applyProtection="1">
      <alignment horizontal="center" vertical="center"/>
      <protection locked="0"/>
    </xf>
    <xf numFmtId="44" fontId="4" fillId="0" borderId="13" xfId="2" applyFont="1" applyFill="1" applyBorder="1" applyAlignment="1" applyProtection="1">
      <alignment horizontal="center" vertical="center"/>
      <protection locked="0"/>
    </xf>
    <xf numFmtId="44" fontId="4" fillId="0" borderId="14" xfId="2" applyFont="1" applyFill="1" applyBorder="1" applyAlignment="1" applyProtection="1">
      <alignment horizontal="center" vertical="center"/>
      <protection locked="0"/>
    </xf>
    <xf numFmtId="44" fontId="4" fillId="0" borderId="3" xfId="0" applyNumberFormat="1" applyFont="1" applyBorder="1" applyAlignment="1" applyProtection="1">
      <alignment horizontal="center" vertical="center" wrapText="1"/>
      <protection locked="0"/>
    </xf>
    <xf numFmtId="44" fontId="4" fillId="0" borderId="13" xfId="0" applyNumberFormat="1" applyFont="1" applyBorder="1" applyAlignment="1" applyProtection="1">
      <alignment horizontal="center" vertical="center" wrapText="1"/>
      <protection locked="0"/>
    </xf>
    <xf numFmtId="44" fontId="4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44" fontId="4" fillId="0" borderId="32" xfId="0" applyNumberFormat="1" applyFont="1" applyBorder="1" applyAlignment="1" applyProtection="1">
      <alignment horizontal="right" vertical="center" wrapText="1"/>
      <protection locked="0"/>
    </xf>
    <xf numFmtId="44" fontId="4" fillId="0" borderId="33" xfId="0" applyNumberFormat="1" applyFont="1" applyBorder="1" applyAlignment="1" applyProtection="1">
      <alignment horizontal="right" vertical="center" wrapText="1"/>
      <protection locked="0"/>
    </xf>
    <xf numFmtId="44" fontId="4" fillId="0" borderId="34" xfId="0" applyNumberFormat="1" applyFont="1" applyBorder="1" applyAlignment="1" applyProtection="1">
      <alignment horizontal="right" vertical="center" wrapText="1"/>
      <protection locked="0"/>
    </xf>
    <xf numFmtId="44" fontId="4" fillId="0" borderId="29" xfId="0" applyNumberFormat="1" applyFont="1" applyBorder="1" applyAlignment="1" applyProtection="1">
      <alignment horizontal="right" vertical="center" wrapText="1"/>
      <protection locked="0"/>
    </xf>
    <xf numFmtId="44" fontId="4" fillId="0" borderId="30" xfId="0" applyNumberFormat="1" applyFont="1" applyBorder="1" applyAlignment="1" applyProtection="1">
      <alignment horizontal="right" vertical="center" wrapText="1"/>
      <protection locked="0"/>
    </xf>
    <xf numFmtId="44" fontId="4" fillId="0" borderId="31" xfId="0" applyNumberFormat="1" applyFont="1" applyBorder="1" applyAlignment="1" applyProtection="1">
      <alignment horizontal="right" vertical="center" wrapText="1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165" fontId="4" fillId="0" borderId="0" xfId="2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44" fontId="4" fillId="0" borderId="2" xfId="2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sy/AppData/Local/Temp/Rar$DIa0.014/PRESUPUESTO%20AUTORIZAD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EAPED 6 (a)"/>
      <sheetName val="EAPED 6 (b)"/>
      <sheetName val="EAPED 6 (c)"/>
      <sheetName val="EAPED 6 (d)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 refreshError="1">
        <row r="3">
          <cell r="B3" t="str">
            <v>Municipio:  SAN DIEGO DE ALEJANDRIA, JALISCO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7B9B2-5E85-4921-AD5A-5DADEE07FFD7}">
  <sheetPr>
    <tabColor theme="5" tint="-0.249977111117893"/>
  </sheetPr>
  <dimension ref="A1:DU132"/>
  <sheetViews>
    <sheetView showGridLines="0" tabSelected="1" topLeftCell="A74" zoomScaleNormal="100" workbookViewId="0">
      <selection activeCell="BE95" sqref="BE95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41" width="1.7109375" customWidth="1"/>
    <col min="42" max="42" width="3.7109375" customWidth="1"/>
    <col min="43" max="49" width="1.7109375" customWidth="1"/>
    <col min="50" max="50" width="5.28515625" customWidth="1"/>
    <col min="51" max="57" width="1.7109375" customWidth="1"/>
    <col min="58" max="58" width="2.5703125" customWidth="1"/>
    <col min="59" max="65" width="1.7109375" customWidth="1"/>
    <col min="66" max="66" width="3.7109375" customWidth="1"/>
    <col min="67" max="70" width="1.7109375" customWidth="1"/>
    <col min="71" max="71" width="5.140625" customWidth="1"/>
    <col min="72" max="72" width="3.7109375" customWidth="1"/>
    <col min="73" max="73" width="2.85546875" customWidth="1"/>
    <col min="74" max="74" width="6.85546875" customWidth="1"/>
    <col min="75" max="81" width="1.7109375" customWidth="1"/>
    <col min="82" max="82" width="3.5703125" customWidth="1"/>
    <col min="83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  <col min="257" max="265" width="1.7109375" customWidth="1"/>
    <col min="266" max="267" width="3.140625" customWidth="1"/>
    <col min="268" max="268" width="1.7109375" customWidth="1"/>
    <col min="269" max="269" width="3.140625" customWidth="1"/>
    <col min="270" max="270" width="3" customWidth="1"/>
    <col min="271" max="271" width="4" customWidth="1"/>
    <col min="272" max="281" width="1.7109375" customWidth="1"/>
    <col min="282" max="282" width="3.5703125" customWidth="1"/>
    <col min="283" max="283" width="1.7109375" customWidth="1"/>
    <col min="284" max="284" width="5.28515625" customWidth="1"/>
    <col min="285" max="295" width="1.7109375" customWidth="1"/>
    <col min="296" max="296" width="3.5703125" customWidth="1"/>
    <col min="297" max="297" width="1.7109375" customWidth="1"/>
    <col min="298" max="298" width="3.7109375" customWidth="1"/>
    <col min="299" max="305" width="1.7109375" customWidth="1"/>
    <col min="306" max="306" width="5.28515625" customWidth="1"/>
    <col min="307" max="313" width="1.7109375" customWidth="1"/>
    <col min="314" max="314" width="2.5703125" customWidth="1"/>
    <col min="315" max="321" width="1.7109375" customWidth="1"/>
    <col min="322" max="322" width="3.7109375" customWidth="1"/>
    <col min="323" max="326" width="1.7109375" customWidth="1"/>
    <col min="327" max="327" width="5.140625" customWidth="1"/>
    <col min="328" max="328" width="3.7109375" customWidth="1"/>
    <col min="329" max="329" width="2.85546875" customWidth="1"/>
    <col min="330" max="330" width="6.85546875" customWidth="1"/>
    <col min="331" max="337" width="1.7109375" customWidth="1"/>
    <col min="338" max="338" width="3.5703125" customWidth="1"/>
    <col min="339" max="361" width="1.7109375" customWidth="1"/>
    <col min="362" max="362" width="1" customWidth="1"/>
    <col min="363" max="363" width="1.7109375" customWidth="1"/>
    <col min="364" max="364" width="0.42578125" customWidth="1"/>
    <col min="365" max="376" width="1.7109375" customWidth="1"/>
    <col min="513" max="521" width="1.7109375" customWidth="1"/>
    <col min="522" max="523" width="3.140625" customWidth="1"/>
    <col min="524" max="524" width="1.7109375" customWidth="1"/>
    <col min="525" max="525" width="3.140625" customWidth="1"/>
    <col min="526" max="526" width="3" customWidth="1"/>
    <col min="527" max="527" width="4" customWidth="1"/>
    <col min="528" max="537" width="1.7109375" customWidth="1"/>
    <col min="538" max="538" width="3.5703125" customWidth="1"/>
    <col min="539" max="539" width="1.7109375" customWidth="1"/>
    <col min="540" max="540" width="5.28515625" customWidth="1"/>
    <col min="541" max="551" width="1.7109375" customWidth="1"/>
    <col min="552" max="552" width="3.5703125" customWidth="1"/>
    <col min="553" max="553" width="1.7109375" customWidth="1"/>
    <col min="554" max="554" width="3.7109375" customWidth="1"/>
    <col min="555" max="561" width="1.7109375" customWidth="1"/>
    <col min="562" max="562" width="5.28515625" customWidth="1"/>
    <col min="563" max="569" width="1.7109375" customWidth="1"/>
    <col min="570" max="570" width="2.5703125" customWidth="1"/>
    <col min="571" max="577" width="1.7109375" customWidth="1"/>
    <col min="578" max="578" width="3.7109375" customWidth="1"/>
    <col min="579" max="582" width="1.7109375" customWidth="1"/>
    <col min="583" max="583" width="5.140625" customWidth="1"/>
    <col min="584" max="584" width="3.7109375" customWidth="1"/>
    <col min="585" max="585" width="2.85546875" customWidth="1"/>
    <col min="586" max="586" width="6.85546875" customWidth="1"/>
    <col min="587" max="593" width="1.7109375" customWidth="1"/>
    <col min="594" max="594" width="3.5703125" customWidth="1"/>
    <col min="595" max="617" width="1.7109375" customWidth="1"/>
    <col min="618" max="618" width="1" customWidth="1"/>
    <col min="619" max="619" width="1.7109375" customWidth="1"/>
    <col min="620" max="620" width="0.42578125" customWidth="1"/>
    <col min="621" max="632" width="1.7109375" customWidth="1"/>
    <col min="769" max="777" width="1.7109375" customWidth="1"/>
    <col min="778" max="779" width="3.140625" customWidth="1"/>
    <col min="780" max="780" width="1.7109375" customWidth="1"/>
    <col min="781" max="781" width="3.140625" customWidth="1"/>
    <col min="782" max="782" width="3" customWidth="1"/>
    <col min="783" max="783" width="4" customWidth="1"/>
    <col min="784" max="793" width="1.7109375" customWidth="1"/>
    <col min="794" max="794" width="3.5703125" customWidth="1"/>
    <col min="795" max="795" width="1.7109375" customWidth="1"/>
    <col min="796" max="796" width="5.28515625" customWidth="1"/>
    <col min="797" max="807" width="1.7109375" customWidth="1"/>
    <col min="808" max="808" width="3.5703125" customWidth="1"/>
    <col min="809" max="809" width="1.7109375" customWidth="1"/>
    <col min="810" max="810" width="3.7109375" customWidth="1"/>
    <col min="811" max="817" width="1.7109375" customWidth="1"/>
    <col min="818" max="818" width="5.28515625" customWidth="1"/>
    <col min="819" max="825" width="1.7109375" customWidth="1"/>
    <col min="826" max="826" width="2.5703125" customWidth="1"/>
    <col min="827" max="833" width="1.7109375" customWidth="1"/>
    <col min="834" max="834" width="3.7109375" customWidth="1"/>
    <col min="835" max="838" width="1.7109375" customWidth="1"/>
    <col min="839" max="839" width="5.140625" customWidth="1"/>
    <col min="840" max="840" width="3.7109375" customWidth="1"/>
    <col min="841" max="841" width="2.85546875" customWidth="1"/>
    <col min="842" max="842" width="6.85546875" customWidth="1"/>
    <col min="843" max="849" width="1.7109375" customWidth="1"/>
    <col min="850" max="850" width="3.5703125" customWidth="1"/>
    <col min="851" max="873" width="1.7109375" customWidth="1"/>
    <col min="874" max="874" width="1" customWidth="1"/>
    <col min="875" max="875" width="1.7109375" customWidth="1"/>
    <col min="876" max="876" width="0.42578125" customWidth="1"/>
    <col min="877" max="888" width="1.7109375" customWidth="1"/>
    <col min="1025" max="1033" width="1.7109375" customWidth="1"/>
    <col min="1034" max="1035" width="3.140625" customWidth="1"/>
    <col min="1036" max="1036" width="1.7109375" customWidth="1"/>
    <col min="1037" max="1037" width="3.140625" customWidth="1"/>
    <col min="1038" max="1038" width="3" customWidth="1"/>
    <col min="1039" max="1039" width="4" customWidth="1"/>
    <col min="1040" max="1049" width="1.7109375" customWidth="1"/>
    <col min="1050" max="1050" width="3.5703125" customWidth="1"/>
    <col min="1051" max="1051" width="1.7109375" customWidth="1"/>
    <col min="1052" max="1052" width="5.28515625" customWidth="1"/>
    <col min="1053" max="1063" width="1.7109375" customWidth="1"/>
    <col min="1064" max="1064" width="3.5703125" customWidth="1"/>
    <col min="1065" max="1065" width="1.7109375" customWidth="1"/>
    <col min="1066" max="1066" width="3.7109375" customWidth="1"/>
    <col min="1067" max="1073" width="1.7109375" customWidth="1"/>
    <col min="1074" max="1074" width="5.28515625" customWidth="1"/>
    <col min="1075" max="1081" width="1.7109375" customWidth="1"/>
    <col min="1082" max="1082" width="2.5703125" customWidth="1"/>
    <col min="1083" max="1089" width="1.7109375" customWidth="1"/>
    <col min="1090" max="1090" width="3.7109375" customWidth="1"/>
    <col min="1091" max="1094" width="1.7109375" customWidth="1"/>
    <col min="1095" max="1095" width="5.140625" customWidth="1"/>
    <col min="1096" max="1096" width="3.7109375" customWidth="1"/>
    <col min="1097" max="1097" width="2.85546875" customWidth="1"/>
    <col min="1098" max="1098" width="6.85546875" customWidth="1"/>
    <col min="1099" max="1105" width="1.7109375" customWidth="1"/>
    <col min="1106" max="1106" width="3.5703125" customWidth="1"/>
    <col min="1107" max="1129" width="1.7109375" customWidth="1"/>
    <col min="1130" max="1130" width="1" customWidth="1"/>
    <col min="1131" max="1131" width="1.7109375" customWidth="1"/>
    <col min="1132" max="1132" width="0.42578125" customWidth="1"/>
    <col min="1133" max="1144" width="1.7109375" customWidth="1"/>
    <col min="1281" max="1289" width="1.7109375" customWidth="1"/>
    <col min="1290" max="1291" width="3.140625" customWidth="1"/>
    <col min="1292" max="1292" width="1.7109375" customWidth="1"/>
    <col min="1293" max="1293" width="3.140625" customWidth="1"/>
    <col min="1294" max="1294" width="3" customWidth="1"/>
    <col min="1295" max="1295" width="4" customWidth="1"/>
    <col min="1296" max="1305" width="1.7109375" customWidth="1"/>
    <col min="1306" max="1306" width="3.5703125" customWidth="1"/>
    <col min="1307" max="1307" width="1.7109375" customWidth="1"/>
    <col min="1308" max="1308" width="5.28515625" customWidth="1"/>
    <col min="1309" max="1319" width="1.7109375" customWidth="1"/>
    <col min="1320" max="1320" width="3.5703125" customWidth="1"/>
    <col min="1321" max="1321" width="1.7109375" customWidth="1"/>
    <col min="1322" max="1322" width="3.7109375" customWidth="1"/>
    <col min="1323" max="1329" width="1.7109375" customWidth="1"/>
    <col min="1330" max="1330" width="5.28515625" customWidth="1"/>
    <col min="1331" max="1337" width="1.7109375" customWidth="1"/>
    <col min="1338" max="1338" width="2.5703125" customWidth="1"/>
    <col min="1339" max="1345" width="1.7109375" customWidth="1"/>
    <col min="1346" max="1346" width="3.7109375" customWidth="1"/>
    <col min="1347" max="1350" width="1.7109375" customWidth="1"/>
    <col min="1351" max="1351" width="5.140625" customWidth="1"/>
    <col min="1352" max="1352" width="3.7109375" customWidth="1"/>
    <col min="1353" max="1353" width="2.85546875" customWidth="1"/>
    <col min="1354" max="1354" width="6.85546875" customWidth="1"/>
    <col min="1355" max="1361" width="1.7109375" customWidth="1"/>
    <col min="1362" max="1362" width="3.5703125" customWidth="1"/>
    <col min="1363" max="1385" width="1.7109375" customWidth="1"/>
    <col min="1386" max="1386" width="1" customWidth="1"/>
    <col min="1387" max="1387" width="1.7109375" customWidth="1"/>
    <col min="1388" max="1388" width="0.42578125" customWidth="1"/>
    <col min="1389" max="1400" width="1.7109375" customWidth="1"/>
    <col min="1537" max="1545" width="1.7109375" customWidth="1"/>
    <col min="1546" max="1547" width="3.140625" customWidth="1"/>
    <col min="1548" max="1548" width="1.7109375" customWidth="1"/>
    <col min="1549" max="1549" width="3.140625" customWidth="1"/>
    <col min="1550" max="1550" width="3" customWidth="1"/>
    <col min="1551" max="1551" width="4" customWidth="1"/>
    <col min="1552" max="1561" width="1.7109375" customWidth="1"/>
    <col min="1562" max="1562" width="3.5703125" customWidth="1"/>
    <col min="1563" max="1563" width="1.7109375" customWidth="1"/>
    <col min="1564" max="1564" width="5.28515625" customWidth="1"/>
    <col min="1565" max="1575" width="1.7109375" customWidth="1"/>
    <col min="1576" max="1576" width="3.5703125" customWidth="1"/>
    <col min="1577" max="1577" width="1.7109375" customWidth="1"/>
    <col min="1578" max="1578" width="3.7109375" customWidth="1"/>
    <col min="1579" max="1585" width="1.7109375" customWidth="1"/>
    <col min="1586" max="1586" width="5.28515625" customWidth="1"/>
    <col min="1587" max="1593" width="1.7109375" customWidth="1"/>
    <col min="1594" max="1594" width="2.5703125" customWidth="1"/>
    <col min="1595" max="1601" width="1.7109375" customWidth="1"/>
    <col min="1602" max="1602" width="3.7109375" customWidth="1"/>
    <col min="1603" max="1606" width="1.7109375" customWidth="1"/>
    <col min="1607" max="1607" width="5.140625" customWidth="1"/>
    <col min="1608" max="1608" width="3.7109375" customWidth="1"/>
    <col min="1609" max="1609" width="2.85546875" customWidth="1"/>
    <col min="1610" max="1610" width="6.85546875" customWidth="1"/>
    <col min="1611" max="1617" width="1.7109375" customWidth="1"/>
    <col min="1618" max="1618" width="3.5703125" customWidth="1"/>
    <col min="1619" max="1641" width="1.7109375" customWidth="1"/>
    <col min="1642" max="1642" width="1" customWidth="1"/>
    <col min="1643" max="1643" width="1.7109375" customWidth="1"/>
    <col min="1644" max="1644" width="0.42578125" customWidth="1"/>
    <col min="1645" max="1656" width="1.7109375" customWidth="1"/>
    <col min="1793" max="1801" width="1.7109375" customWidth="1"/>
    <col min="1802" max="1803" width="3.140625" customWidth="1"/>
    <col min="1804" max="1804" width="1.7109375" customWidth="1"/>
    <col min="1805" max="1805" width="3.140625" customWidth="1"/>
    <col min="1806" max="1806" width="3" customWidth="1"/>
    <col min="1807" max="1807" width="4" customWidth="1"/>
    <col min="1808" max="1817" width="1.7109375" customWidth="1"/>
    <col min="1818" max="1818" width="3.5703125" customWidth="1"/>
    <col min="1819" max="1819" width="1.7109375" customWidth="1"/>
    <col min="1820" max="1820" width="5.28515625" customWidth="1"/>
    <col min="1821" max="1831" width="1.7109375" customWidth="1"/>
    <col min="1832" max="1832" width="3.5703125" customWidth="1"/>
    <col min="1833" max="1833" width="1.7109375" customWidth="1"/>
    <col min="1834" max="1834" width="3.7109375" customWidth="1"/>
    <col min="1835" max="1841" width="1.7109375" customWidth="1"/>
    <col min="1842" max="1842" width="5.28515625" customWidth="1"/>
    <col min="1843" max="1849" width="1.7109375" customWidth="1"/>
    <col min="1850" max="1850" width="2.5703125" customWidth="1"/>
    <col min="1851" max="1857" width="1.7109375" customWidth="1"/>
    <col min="1858" max="1858" width="3.7109375" customWidth="1"/>
    <col min="1859" max="1862" width="1.7109375" customWidth="1"/>
    <col min="1863" max="1863" width="5.140625" customWidth="1"/>
    <col min="1864" max="1864" width="3.7109375" customWidth="1"/>
    <col min="1865" max="1865" width="2.85546875" customWidth="1"/>
    <col min="1866" max="1866" width="6.85546875" customWidth="1"/>
    <col min="1867" max="1873" width="1.7109375" customWidth="1"/>
    <col min="1874" max="1874" width="3.5703125" customWidth="1"/>
    <col min="1875" max="1897" width="1.7109375" customWidth="1"/>
    <col min="1898" max="1898" width="1" customWidth="1"/>
    <col min="1899" max="1899" width="1.7109375" customWidth="1"/>
    <col min="1900" max="1900" width="0.42578125" customWidth="1"/>
    <col min="1901" max="1912" width="1.7109375" customWidth="1"/>
    <col min="2049" max="2057" width="1.7109375" customWidth="1"/>
    <col min="2058" max="2059" width="3.140625" customWidth="1"/>
    <col min="2060" max="2060" width="1.7109375" customWidth="1"/>
    <col min="2061" max="2061" width="3.140625" customWidth="1"/>
    <col min="2062" max="2062" width="3" customWidth="1"/>
    <col min="2063" max="2063" width="4" customWidth="1"/>
    <col min="2064" max="2073" width="1.7109375" customWidth="1"/>
    <col min="2074" max="2074" width="3.5703125" customWidth="1"/>
    <col min="2075" max="2075" width="1.7109375" customWidth="1"/>
    <col min="2076" max="2076" width="5.28515625" customWidth="1"/>
    <col min="2077" max="2087" width="1.7109375" customWidth="1"/>
    <col min="2088" max="2088" width="3.5703125" customWidth="1"/>
    <col min="2089" max="2089" width="1.7109375" customWidth="1"/>
    <col min="2090" max="2090" width="3.7109375" customWidth="1"/>
    <col min="2091" max="2097" width="1.7109375" customWidth="1"/>
    <col min="2098" max="2098" width="5.28515625" customWidth="1"/>
    <col min="2099" max="2105" width="1.7109375" customWidth="1"/>
    <col min="2106" max="2106" width="2.5703125" customWidth="1"/>
    <col min="2107" max="2113" width="1.7109375" customWidth="1"/>
    <col min="2114" max="2114" width="3.7109375" customWidth="1"/>
    <col min="2115" max="2118" width="1.7109375" customWidth="1"/>
    <col min="2119" max="2119" width="5.140625" customWidth="1"/>
    <col min="2120" max="2120" width="3.7109375" customWidth="1"/>
    <col min="2121" max="2121" width="2.85546875" customWidth="1"/>
    <col min="2122" max="2122" width="6.85546875" customWidth="1"/>
    <col min="2123" max="2129" width="1.7109375" customWidth="1"/>
    <col min="2130" max="2130" width="3.5703125" customWidth="1"/>
    <col min="2131" max="2153" width="1.7109375" customWidth="1"/>
    <col min="2154" max="2154" width="1" customWidth="1"/>
    <col min="2155" max="2155" width="1.7109375" customWidth="1"/>
    <col min="2156" max="2156" width="0.42578125" customWidth="1"/>
    <col min="2157" max="2168" width="1.7109375" customWidth="1"/>
    <col min="2305" max="2313" width="1.7109375" customWidth="1"/>
    <col min="2314" max="2315" width="3.140625" customWidth="1"/>
    <col min="2316" max="2316" width="1.7109375" customWidth="1"/>
    <col min="2317" max="2317" width="3.140625" customWidth="1"/>
    <col min="2318" max="2318" width="3" customWidth="1"/>
    <col min="2319" max="2319" width="4" customWidth="1"/>
    <col min="2320" max="2329" width="1.7109375" customWidth="1"/>
    <col min="2330" max="2330" width="3.5703125" customWidth="1"/>
    <col min="2331" max="2331" width="1.7109375" customWidth="1"/>
    <col min="2332" max="2332" width="5.28515625" customWidth="1"/>
    <col min="2333" max="2343" width="1.7109375" customWidth="1"/>
    <col min="2344" max="2344" width="3.5703125" customWidth="1"/>
    <col min="2345" max="2345" width="1.7109375" customWidth="1"/>
    <col min="2346" max="2346" width="3.7109375" customWidth="1"/>
    <col min="2347" max="2353" width="1.7109375" customWidth="1"/>
    <col min="2354" max="2354" width="5.28515625" customWidth="1"/>
    <col min="2355" max="2361" width="1.7109375" customWidth="1"/>
    <col min="2362" max="2362" width="2.5703125" customWidth="1"/>
    <col min="2363" max="2369" width="1.7109375" customWidth="1"/>
    <col min="2370" max="2370" width="3.7109375" customWidth="1"/>
    <col min="2371" max="2374" width="1.7109375" customWidth="1"/>
    <col min="2375" max="2375" width="5.140625" customWidth="1"/>
    <col min="2376" max="2376" width="3.7109375" customWidth="1"/>
    <col min="2377" max="2377" width="2.85546875" customWidth="1"/>
    <col min="2378" max="2378" width="6.85546875" customWidth="1"/>
    <col min="2379" max="2385" width="1.7109375" customWidth="1"/>
    <col min="2386" max="2386" width="3.5703125" customWidth="1"/>
    <col min="2387" max="2409" width="1.7109375" customWidth="1"/>
    <col min="2410" max="2410" width="1" customWidth="1"/>
    <col min="2411" max="2411" width="1.7109375" customWidth="1"/>
    <col min="2412" max="2412" width="0.42578125" customWidth="1"/>
    <col min="2413" max="2424" width="1.7109375" customWidth="1"/>
    <col min="2561" max="2569" width="1.7109375" customWidth="1"/>
    <col min="2570" max="2571" width="3.140625" customWidth="1"/>
    <col min="2572" max="2572" width="1.7109375" customWidth="1"/>
    <col min="2573" max="2573" width="3.140625" customWidth="1"/>
    <col min="2574" max="2574" width="3" customWidth="1"/>
    <col min="2575" max="2575" width="4" customWidth="1"/>
    <col min="2576" max="2585" width="1.7109375" customWidth="1"/>
    <col min="2586" max="2586" width="3.5703125" customWidth="1"/>
    <col min="2587" max="2587" width="1.7109375" customWidth="1"/>
    <col min="2588" max="2588" width="5.28515625" customWidth="1"/>
    <col min="2589" max="2599" width="1.7109375" customWidth="1"/>
    <col min="2600" max="2600" width="3.5703125" customWidth="1"/>
    <col min="2601" max="2601" width="1.7109375" customWidth="1"/>
    <col min="2602" max="2602" width="3.7109375" customWidth="1"/>
    <col min="2603" max="2609" width="1.7109375" customWidth="1"/>
    <col min="2610" max="2610" width="5.28515625" customWidth="1"/>
    <col min="2611" max="2617" width="1.7109375" customWidth="1"/>
    <col min="2618" max="2618" width="2.5703125" customWidth="1"/>
    <col min="2619" max="2625" width="1.7109375" customWidth="1"/>
    <col min="2626" max="2626" width="3.7109375" customWidth="1"/>
    <col min="2627" max="2630" width="1.7109375" customWidth="1"/>
    <col min="2631" max="2631" width="5.140625" customWidth="1"/>
    <col min="2632" max="2632" width="3.7109375" customWidth="1"/>
    <col min="2633" max="2633" width="2.85546875" customWidth="1"/>
    <col min="2634" max="2634" width="6.85546875" customWidth="1"/>
    <col min="2635" max="2641" width="1.7109375" customWidth="1"/>
    <col min="2642" max="2642" width="3.5703125" customWidth="1"/>
    <col min="2643" max="2665" width="1.7109375" customWidth="1"/>
    <col min="2666" max="2666" width="1" customWidth="1"/>
    <col min="2667" max="2667" width="1.7109375" customWidth="1"/>
    <col min="2668" max="2668" width="0.42578125" customWidth="1"/>
    <col min="2669" max="2680" width="1.7109375" customWidth="1"/>
    <col min="2817" max="2825" width="1.7109375" customWidth="1"/>
    <col min="2826" max="2827" width="3.140625" customWidth="1"/>
    <col min="2828" max="2828" width="1.7109375" customWidth="1"/>
    <col min="2829" max="2829" width="3.140625" customWidth="1"/>
    <col min="2830" max="2830" width="3" customWidth="1"/>
    <col min="2831" max="2831" width="4" customWidth="1"/>
    <col min="2832" max="2841" width="1.7109375" customWidth="1"/>
    <col min="2842" max="2842" width="3.5703125" customWidth="1"/>
    <col min="2843" max="2843" width="1.7109375" customWidth="1"/>
    <col min="2844" max="2844" width="5.28515625" customWidth="1"/>
    <col min="2845" max="2855" width="1.7109375" customWidth="1"/>
    <col min="2856" max="2856" width="3.5703125" customWidth="1"/>
    <col min="2857" max="2857" width="1.7109375" customWidth="1"/>
    <col min="2858" max="2858" width="3.7109375" customWidth="1"/>
    <col min="2859" max="2865" width="1.7109375" customWidth="1"/>
    <col min="2866" max="2866" width="5.28515625" customWidth="1"/>
    <col min="2867" max="2873" width="1.7109375" customWidth="1"/>
    <col min="2874" max="2874" width="2.5703125" customWidth="1"/>
    <col min="2875" max="2881" width="1.7109375" customWidth="1"/>
    <col min="2882" max="2882" width="3.7109375" customWidth="1"/>
    <col min="2883" max="2886" width="1.7109375" customWidth="1"/>
    <col min="2887" max="2887" width="5.140625" customWidth="1"/>
    <col min="2888" max="2888" width="3.7109375" customWidth="1"/>
    <col min="2889" max="2889" width="2.85546875" customWidth="1"/>
    <col min="2890" max="2890" width="6.85546875" customWidth="1"/>
    <col min="2891" max="2897" width="1.7109375" customWidth="1"/>
    <col min="2898" max="2898" width="3.5703125" customWidth="1"/>
    <col min="2899" max="2921" width="1.7109375" customWidth="1"/>
    <col min="2922" max="2922" width="1" customWidth="1"/>
    <col min="2923" max="2923" width="1.7109375" customWidth="1"/>
    <col min="2924" max="2924" width="0.42578125" customWidth="1"/>
    <col min="2925" max="2936" width="1.7109375" customWidth="1"/>
    <col min="3073" max="3081" width="1.7109375" customWidth="1"/>
    <col min="3082" max="3083" width="3.140625" customWidth="1"/>
    <col min="3084" max="3084" width="1.7109375" customWidth="1"/>
    <col min="3085" max="3085" width="3.140625" customWidth="1"/>
    <col min="3086" max="3086" width="3" customWidth="1"/>
    <col min="3087" max="3087" width="4" customWidth="1"/>
    <col min="3088" max="3097" width="1.7109375" customWidth="1"/>
    <col min="3098" max="3098" width="3.5703125" customWidth="1"/>
    <col min="3099" max="3099" width="1.7109375" customWidth="1"/>
    <col min="3100" max="3100" width="5.28515625" customWidth="1"/>
    <col min="3101" max="3111" width="1.7109375" customWidth="1"/>
    <col min="3112" max="3112" width="3.5703125" customWidth="1"/>
    <col min="3113" max="3113" width="1.7109375" customWidth="1"/>
    <col min="3114" max="3114" width="3.7109375" customWidth="1"/>
    <col min="3115" max="3121" width="1.7109375" customWidth="1"/>
    <col min="3122" max="3122" width="5.28515625" customWidth="1"/>
    <col min="3123" max="3129" width="1.7109375" customWidth="1"/>
    <col min="3130" max="3130" width="2.5703125" customWidth="1"/>
    <col min="3131" max="3137" width="1.7109375" customWidth="1"/>
    <col min="3138" max="3138" width="3.7109375" customWidth="1"/>
    <col min="3139" max="3142" width="1.7109375" customWidth="1"/>
    <col min="3143" max="3143" width="5.140625" customWidth="1"/>
    <col min="3144" max="3144" width="3.7109375" customWidth="1"/>
    <col min="3145" max="3145" width="2.85546875" customWidth="1"/>
    <col min="3146" max="3146" width="6.85546875" customWidth="1"/>
    <col min="3147" max="3153" width="1.7109375" customWidth="1"/>
    <col min="3154" max="3154" width="3.5703125" customWidth="1"/>
    <col min="3155" max="3177" width="1.7109375" customWidth="1"/>
    <col min="3178" max="3178" width="1" customWidth="1"/>
    <col min="3179" max="3179" width="1.7109375" customWidth="1"/>
    <col min="3180" max="3180" width="0.42578125" customWidth="1"/>
    <col min="3181" max="3192" width="1.7109375" customWidth="1"/>
    <col min="3329" max="3337" width="1.7109375" customWidth="1"/>
    <col min="3338" max="3339" width="3.140625" customWidth="1"/>
    <col min="3340" max="3340" width="1.7109375" customWidth="1"/>
    <col min="3341" max="3341" width="3.140625" customWidth="1"/>
    <col min="3342" max="3342" width="3" customWidth="1"/>
    <col min="3343" max="3343" width="4" customWidth="1"/>
    <col min="3344" max="3353" width="1.7109375" customWidth="1"/>
    <col min="3354" max="3354" width="3.5703125" customWidth="1"/>
    <col min="3355" max="3355" width="1.7109375" customWidth="1"/>
    <col min="3356" max="3356" width="5.28515625" customWidth="1"/>
    <col min="3357" max="3367" width="1.7109375" customWidth="1"/>
    <col min="3368" max="3368" width="3.5703125" customWidth="1"/>
    <col min="3369" max="3369" width="1.7109375" customWidth="1"/>
    <col min="3370" max="3370" width="3.7109375" customWidth="1"/>
    <col min="3371" max="3377" width="1.7109375" customWidth="1"/>
    <col min="3378" max="3378" width="5.28515625" customWidth="1"/>
    <col min="3379" max="3385" width="1.7109375" customWidth="1"/>
    <col min="3386" max="3386" width="2.5703125" customWidth="1"/>
    <col min="3387" max="3393" width="1.7109375" customWidth="1"/>
    <col min="3394" max="3394" width="3.7109375" customWidth="1"/>
    <col min="3395" max="3398" width="1.7109375" customWidth="1"/>
    <col min="3399" max="3399" width="5.140625" customWidth="1"/>
    <col min="3400" max="3400" width="3.7109375" customWidth="1"/>
    <col min="3401" max="3401" width="2.85546875" customWidth="1"/>
    <col min="3402" max="3402" width="6.85546875" customWidth="1"/>
    <col min="3403" max="3409" width="1.7109375" customWidth="1"/>
    <col min="3410" max="3410" width="3.5703125" customWidth="1"/>
    <col min="3411" max="3433" width="1.7109375" customWidth="1"/>
    <col min="3434" max="3434" width="1" customWidth="1"/>
    <col min="3435" max="3435" width="1.7109375" customWidth="1"/>
    <col min="3436" max="3436" width="0.42578125" customWidth="1"/>
    <col min="3437" max="3448" width="1.7109375" customWidth="1"/>
    <col min="3585" max="3593" width="1.7109375" customWidth="1"/>
    <col min="3594" max="3595" width="3.140625" customWidth="1"/>
    <col min="3596" max="3596" width="1.7109375" customWidth="1"/>
    <col min="3597" max="3597" width="3.140625" customWidth="1"/>
    <col min="3598" max="3598" width="3" customWidth="1"/>
    <col min="3599" max="3599" width="4" customWidth="1"/>
    <col min="3600" max="3609" width="1.7109375" customWidth="1"/>
    <col min="3610" max="3610" width="3.5703125" customWidth="1"/>
    <col min="3611" max="3611" width="1.7109375" customWidth="1"/>
    <col min="3612" max="3612" width="5.28515625" customWidth="1"/>
    <col min="3613" max="3623" width="1.7109375" customWidth="1"/>
    <col min="3624" max="3624" width="3.5703125" customWidth="1"/>
    <col min="3625" max="3625" width="1.7109375" customWidth="1"/>
    <col min="3626" max="3626" width="3.7109375" customWidth="1"/>
    <col min="3627" max="3633" width="1.7109375" customWidth="1"/>
    <col min="3634" max="3634" width="5.28515625" customWidth="1"/>
    <col min="3635" max="3641" width="1.7109375" customWidth="1"/>
    <col min="3642" max="3642" width="2.5703125" customWidth="1"/>
    <col min="3643" max="3649" width="1.7109375" customWidth="1"/>
    <col min="3650" max="3650" width="3.7109375" customWidth="1"/>
    <col min="3651" max="3654" width="1.7109375" customWidth="1"/>
    <col min="3655" max="3655" width="5.140625" customWidth="1"/>
    <col min="3656" max="3656" width="3.7109375" customWidth="1"/>
    <col min="3657" max="3657" width="2.85546875" customWidth="1"/>
    <col min="3658" max="3658" width="6.85546875" customWidth="1"/>
    <col min="3659" max="3665" width="1.7109375" customWidth="1"/>
    <col min="3666" max="3666" width="3.5703125" customWidth="1"/>
    <col min="3667" max="3689" width="1.7109375" customWidth="1"/>
    <col min="3690" max="3690" width="1" customWidth="1"/>
    <col min="3691" max="3691" width="1.7109375" customWidth="1"/>
    <col min="3692" max="3692" width="0.42578125" customWidth="1"/>
    <col min="3693" max="3704" width="1.7109375" customWidth="1"/>
    <col min="3841" max="3849" width="1.7109375" customWidth="1"/>
    <col min="3850" max="3851" width="3.140625" customWidth="1"/>
    <col min="3852" max="3852" width="1.7109375" customWidth="1"/>
    <col min="3853" max="3853" width="3.140625" customWidth="1"/>
    <col min="3854" max="3854" width="3" customWidth="1"/>
    <col min="3855" max="3855" width="4" customWidth="1"/>
    <col min="3856" max="3865" width="1.7109375" customWidth="1"/>
    <col min="3866" max="3866" width="3.5703125" customWidth="1"/>
    <col min="3867" max="3867" width="1.7109375" customWidth="1"/>
    <col min="3868" max="3868" width="5.28515625" customWidth="1"/>
    <col min="3869" max="3879" width="1.7109375" customWidth="1"/>
    <col min="3880" max="3880" width="3.5703125" customWidth="1"/>
    <col min="3881" max="3881" width="1.7109375" customWidth="1"/>
    <col min="3882" max="3882" width="3.7109375" customWidth="1"/>
    <col min="3883" max="3889" width="1.7109375" customWidth="1"/>
    <col min="3890" max="3890" width="5.28515625" customWidth="1"/>
    <col min="3891" max="3897" width="1.7109375" customWidth="1"/>
    <col min="3898" max="3898" width="2.5703125" customWidth="1"/>
    <col min="3899" max="3905" width="1.7109375" customWidth="1"/>
    <col min="3906" max="3906" width="3.7109375" customWidth="1"/>
    <col min="3907" max="3910" width="1.7109375" customWidth="1"/>
    <col min="3911" max="3911" width="5.140625" customWidth="1"/>
    <col min="3912" max="3912" width="3.7109375" customWidth="1"/>
    <col min="3913" max="3913" width="2.85546875" customWidth="1"/>
    <col min="3914" max="3914" width="6.85546875" customWidth="1"/>
    <col min="3915" max="3921" width="1.7109375" customWidth="1"/>
    <col min="3922" max="3922" width="3.5703125" customWidth="1"/>
    <col min="3923" max="3945" width="1.7109375" customWidth="1"/>
    <col min="3946" max="3946" width="1" customWidth="1"/>
    <col min="3947" max="3947" width="1.7109375" customWidth="1"/>
    <col min="3948" max="3948" width="0.42578125" customWidth="1"/>
    <col min="3949" max="3960" width="1.7109375" customWidth="1"/>
    <col min="4097" max="4105" width="1.7109375" customWidth="1"/>
    <col min="4106" max="4107" width="3.140625" customWidth="1"/>
    <col min="4108" max="4108" width="1.7109375" customWidth="1"/>
    <col min="4109" max="4109" width="3.140625" customWidth="1"/>
    <col min="4110" max="4110" width="3" customWidth="1"/>
    <col min="4111" max="4111" width="4" customWidth="1"/>
    <col min="4112" max="4121" width="1.7109375" customWidth="1"/>
    <col min="4122" max="4122" width="3.5703125" customWidth="1"/>
    <col min="4123" max="4123" width="1.7109375" customWidth="1"/>
    <col min="4124" max="4124" width="5.28515625" customWidth="1"/>
    <col min="4125" max="4135" width="1.7109375" customWidth="1"/>
    <col min="4136" max="4136" width="3.5703125" customWidth="1"/>
    <col min="4137" max="4137" width="1.7109375" customWidth="1"/>
    <col min="4138" max="4138" width="3.7109375" customWidth="1"/>
    <col min="4139" max="4145" width="1.7109375" customWidth="1"/>
    <col min="4146" max="4146" width="5.28515625" customWidth="1"/>
    <col min="4147" max="4153" width="1.7109375" customWidth="1"/>
    <col min="4154" max="4154" width="2.5703125" customWidth="1"/>
    <col min="4155" max="4161" width="1.7109375" customWidth="1"/>
    <col min="4162" max="4162" width="3.7109375" customWidth="1"/>
    <col min="4163" max="4166" width="1.7109375" customWidth="1"/>
    <col min="4167" max="4167" width="5.140625" customWidth="1"/>
    <col min="4168" max="4168" width="3.7109375" customWidth="1"/>
    <col min="4169" max="4169" width="2.85546875" customWidth="1"/>
    <col min="4170" max="4170" width="6.85546875" customWidth="1"/>
    <col min="4171" max="4177" width="1.7109375" customWidth="1"/>
    <col min="4178" max="4178" width="3.5703125" customWidth="1"/>
    <col min="4179" max="4201" width="1.7109375" customWidth="1"/>
    <col min="4202" max="4202" width="1" customWidth="1"/>
    <col min="4203" max="4203" width="1.7109375" customWidth="1"/>
    <col min="4204" max="4204" width="0.42578125" customWidth="1"/>
    <col min="4205" max="4216" width="1.7109375" customWidth="1"/>
    <col min="4353" max="4361" width="1.7109375" customWidth="1"/>
    <col min="4362" max="4363" width="3.140625" customWidth="1"/>
    <col min="4364" max="4364" width="1.7109375" customWidth="1"/>
    <col min="4365" max="4365" width="3.140625" customWidth="1"/>
    <col min="4366" max="4366" width="3" customWidth="1"/>
    <col min="4367" max="4367" width="4" customWidth="1"/>
    <col min="4368" max="4377" width="1.7109375" customWidth="1"/>
    <col min="4378" max="4378" width="3.5703125" customWidth="1"/>
    <col min="4379" max="4379" width="1.7109375" customWidth="1"/>
    <col min="4380" max="4380" width="5.28515625" customWidth="1"/>
    <col min="4381" max="4391" width="1.7109375" customWidth="1"/>
    <col min="4392" max="4392" width="3.5703125" customWidth="1"/>
    <col min="4393" max="4393" width="1.7109375" customWidth="1"/>
    <col min="4394" max="4394" width="3.7109375" customWidth="1"/>
    <col min="4395" max="4401" width="1.7109375" customWidth="1"/>
    <col min="4402" max="4402" width="5.28515625" customWidth="1"/>
    <col min="4403" max="4409" width="1.7109375" customWidth="1"/>
    <col min="4410" max="4410" width="2.5703125" customWidth="1"/>
    <col min="4411" max="4417" width="1.7109375" customWidth="1"/>
    <col min="4418" max="4418" width="3.7109375" customWidth="1"/>
    <col min="4419" max="4422" width="1.7109375" customWidth="1"/>
    <col min="4423" max="4423" width="5.140625" customWidth="1"/>
    <col min="4424" max="4424" width="3.7109375" customWidth="1"/>
    <col min="4425" max="4425" width="2.85546875" customWidth="1"/>
    <col min="4426" max="4426" width="6.85546875" customWidth="1"/>
    <col min="4427" max="4433" width="1.7109375" customWidth="1"/>
    <col min="4434" max="4434" width="3.5703125" customWidth="1"/>
    <col min="4435" max="4457" width="1.7109375" customWidth="1"/>
    <col min="4458" max="4458" width="1" customWidth="1"/>
    <col min="4459" max="4459" width="1.7109375" customWidth="1"/>
    <col min="4460" max="4460" width="0.42578125" customWidth="1"/>
    <col min="4461" max="4472" width="1.7109375" customWidth="1"/>
    <col min="4609" max="4617" width="1.7109375" customWidth="1"/>
    <col min="4618" max="4619" width="3.140625" customWidth="1"/>
    <col min="4620" max="4620" width="1.7109375" customWidth="1"/>
    <col min="4621" max="4621" width="3.140625" customWidth="1"/>
    <col min="4622" max="4622" width="3" customWidth="1"/>
    <col min="4623" max="4623" width="4" customWidth="1"/>
    <col min="4624" max="4633" width="1.7109375" customWidth="1"/>
    <col min="4634" max="4634" width="3.5703125" customWidth="1"/>
    <col min="4635" max="4635" width="1.7109375" customWidth="1"/>
    <col min="4636" max="4636" width="5.28515625" customWidth="1"/>
    <col min="4637" max="4647" width="1.7109375" customWidth="1"/>
    <col min="4648" max="4648" width="3.5703125" customWidth="1"/>
    <col min="4649" max="4649" width="1.7109375" customWidth="1"/>
    <col min="4650" max="4650" width="3.7109375" customWidth="1"/>
    <col min="4651" max="4657" width="1.7109375" customWidth="1"/>
    <col min="4658" max="4658" width="5.28515625" customWidth="1"/>
    <col min="4659" max="4665" width="1.7109375" customWidth="1"/>
    <col min="4666" max="4666" width="2.5703125" customWidth="1"/>
    <col min="4667" max="4673" width="1.7109375" customWidth="1"/>
    <col min="4674" max="4674" width="3.7109375" customWidth="1"/>
    <col min="4675" max="4678" width="1.7109375" customWidth="1"/>
    <col min="4679" max="4679" width="5.140625" customWidth="1"/>
    <col min="4680" max="4680" width="3.7109375" customWidth="1"/>
    <col min="4681" max="4681" width="2.85546875" customWidth="1"/>
    <col min="4682" max="4682" width="6.85546875" customWidth="1"/>
    <col min="4683" max="4689" width="1.7109375" customWidth="1"/>
    <col min="4690" max="4690" width="3.5703125" customWidth="1"/>
    <col min="4691" max="4713" width="1.7109375" customWidth="1"/>
    <col min="4714" max="4714" width="1" customWidth="1"/>
    <col min="4715" max="4715" width="1.7109375" customWidth="1"/>
    <col min="4716" max="4716" width="0.42578125" customWidth="1"/>
    <col min="4717" max="4728" width="1.7109375" customWidth="1"/>
    <col min="4865" max="4873" width="1.7109375" customWidth="1"/>
    <col min="4874" max="4875" width="3.140625" customWidth="1"/>
    <col min="4876" max="4876" width="1.7109375" customWidth="1"/>
    <col min="4877" max="4877" width="3.140625" customWidth="1"/>
    <col min="4878" max="4878" width="3" customWidth="1"/>
    <col min="4879" max="4879" width="4" customWidth="1"/>
    <col min="4880" max="4889" width="1.7109375" customWidth="1"/>
    <col min="4890" max="4890" width="3.5703125" customWidth="1"/>
    <col min="4891" max="4891" width="1.7109375" customWidth="1"/>
    <col min="4892" max="4892" width="5.28515625" customWidth="1"/>
    <col min="4893" max="4903" width="1.7109375" customWidth="1"/>
    <col min="4904" max="4904" width="3.5703125" customWidth="1"/>
    <col min="4905" max="4905" width="1.7109375" customWidth="1"/>
    <col min="4906" max="4906" width="3.7109375" customWidth="1"/>
    <col min="4907" max="4913" width="1.7109375" customWidth="1"/>
    <col min="4914" max="4914" width="5.28515625" customWidth="1"/>
    <col min="4915" max="4921" width="1.7109375" customWidth="1"/>
    <col min="4922" max="4922" width="2.5703125" customWidth="1"/>
    <col min="4923" max="4929" width="1.7109375" customWidth="1"/>
    <col min="4930" max="4930" width="3.7109375" customWidth="1"/>
    <col min="4931" max="4934" width="1.7109375" customWidth="1"/>
    <col min="4935" max="4935" width="5.140625" customWidth="1"/>
    <col min="4936" max="4936" width="3.7109375" customWidth="1"/>
    <col min="4937" max="4937" width="2.85546875" customWidth="1"/>
    <col min="4938" max="4938" width="6.85546875" customWidth="1"/>
    <col min="4939" max="4945" width="1.7109375" customWidth="1"/>
    <col min="4946" max="4946" width="3.5703125" customWidth="1"/>
    <col min="4947" max="4969" width="1.7109375" customWidth="1"/>
    <col min="4970" max="4970" width="1" customWidth="1"/>
    <col min="4971" max="4971" width="1.7109375" customWidth="1"/>
    <col min="4972" max="4972" width="0.42578125" customWidth="1"/>
    <col min="4973" max="4984" width="1.7109375" customWidth="1"/>
    <col min="5121" max="5129" width="1.7109375" customWidth="1"/>
    <col min="5130" max="5131" width="3.140625" customWidth="1"/>
    <col min="5132" max="5132" width="1.7109375" customWidth="1"/>
    <col min="5133" max="5133" width="3.140625" customWidth="1"/>
    <col min="5134" max="5134" width="3" customWidth="1"/>
    <col min="5135" max="5135" width="4" customWidth="1"/>
    <col min="5136" max="5145" width="1.7109375" customWidth="1"/>
    <col min="5146" max="5146" width="3.5703125" customWidth="1"/>
    <col min="5147" max="5147" width="1.7109375" customWidth="1"/>
    <col min="5148" max="5148" width="5.28515625" customWidth="1"/>
    <col min="5149" max="5159" width="1.7109375" customWidth="1"/>
    <col min="5160" max="5160" width="3.5703125" customWidth="1"/>
    <col min="5161" max="5161" width="1.7109375" customWidth="1"/>
    <col min="5162" max="5162" width="3.7109375" customWidth="1"/>
    <col min="5163" max="5169" width="1.7109375" customWidth="1"/>
    <col min="5170" max="5170" width="5.28515625" customWidth="1"/>
    <col min="5171" max="5177" width="1.7109375" customWidth="1"/>
    <col min="5178" max="5178" width="2.5703125" customWidth="1"/>
    <col min="5179" max="5185" width="1.7109375" customWidth="1"/>
    <col min="5186" max="5186" width="3.7109375" customWidth="1"/>
    <col min="5187" max="5190" width="1.7109375" customWidth="1"/>
    <col min="5191" max="5191" width="5.140625" customWidth="1"/>
    <col min="5192" max="5192" width="3.7109375" customWidth="1"/>
    <col min="5193" max="5193" width="2.85546875" customWidth="1"/>
    <col min="5194" max="5194" width="6.85546875" customWidth="1"/>
    <col min="5195" max="5201" width="1.7109375" customWidth="1"/>
    <col min="5202" max="5202" width="3.5703125" customWidth="1"/>
    <col min="5203" max="5225" width="1.7109375" customWidth="1"/>
    <col min="5226" max="5226" width="1" customWidth="1"/>
    <col min="5227" max="5227" width="1.7109375" customWidth="1"/>
    <col min="5228" max="5228" width="0.42578125" customWidth="1"/>
    <col min="5229" max="5240" width="1.7109375" customWidth="1"/>
    <col min="5377" max="5385" width="1.7109375" customWidth="1"/>
    <col min="5386" max="5387" width="3.140625" customWidth="1"/>
    <col min="5388" max="5388" width="1.7109375" customWidth="1"/>
    <col min="5389" max="5389" width="3.140625" customWidth="1"/>
    <col min="5390" max="5390" width="3" customWidth="1"/>
    <col min="5391" max="5391" width="4" customWidth="1"/>
    <col min="5392" max="5401" width="1.7109375" customWidth="1"/>
    <col min="5402" max="5402" width="3.5703125" customWidth="1"/>
    <col min="5403" max="5403" width="1.7109375" customWidth="1"/>
    <col min="5404" max="5404" width="5.28515625" customWidth="1"/>
    <col min="5405" max="5415" width="1.7109375" customWidth="1"/>
    <col min="5416" max="5416" width="3.5703125" customWidth="1"/>
    <col min="5417" max="5417" width="1.7109375" customWidth="1"/>
    <col min="5418" max="5418" width="3.7109375" customWidth="1"/>
    <col min="5419" max="5425" width="1.7109375" customWidth="1"/>
    <col min="5426" max="5426" width="5.28515625" customWidth="1"/>
    <col min="5427" max="5433" width="1.7109375" customWidth="1"/>
    <col min="5434" max="5434" width="2.5703125" customWidth="1"/>
    <col min="5435" max="5441" width="1.7109375" customWidth="1"/>
    <col min="5442" max="5442" width="3.7109375" customWidth="1"/>
    <col min="5443" max="5446" width="1.7109375" customWidth="1"/>
    <col min="5447" max="5447" width="5.140625" customWidth="1"/>
    <col min="5448" max="5448" width="3.7109375" customWidth="1"/>
    <col min="5449" max="5449" width="2.85546875" customWidth="1"/>
    <col min="5450" max="5450" width="6.85546875" customWidth="1"/>
    <col min="5451" max="5457" width="1.7109375" customWidth="1"/>
    <col min="5458" max="5458" width="3.5703125" customWidth="1"/>
    <col min="5459" max="5481" width="1.7109375" customWidth="1"/>
    <col min="5482" max="5482" width="1" customWidth="1"/>
    <col min="5483" max="5483" width="1.7109375" customWidth="1"/>
    <col min="5484" max="5484" width="0.42578125" customWidth="1"/>
    <col min="5485" max="5496" width="1.7109375" customWidth="1"/>
    <col min="5633" max="5641" width="1.7109375" customWidth="1"/>
    <col min="5642" max="5643" width="3.140625" customWidth="1"/>
    <col min="5644" max="5644" width="1.7109375" customWidth="1"/>
    <col min="5645" max="5645" width="3.140625" customWidth="1"/>
    <col min="5646" max="5646" width="3" customWidth="1"/>
    <col min="5647" max="5647" width="4" customWidth="1"/>
    <col min="5648" max="5657" width="1.7109375" customWidth="1"/>
    <col min="5658" max="5658" width="3.5703125" customWidth="1"/>
    <col min="5659" max="5659" width="1.7109375" customWidth="1"/>
    <col min="5660" max="5660" width="5.28515625" customWidth="1"/>
    <col min="5661" max="5671" width="1.7109375" customWidth="1"/>
    <col min="5672" max="5672" width="3.5703125" customWidth="1"/>
    <col min="5673" max="5673" width="1.7109375" customWidth="1"/>
    <col min="5674" max="5674" width="3.7109375" customWidth="1"/>
    <col min="5675" max="5681" width="1.7109375" customWidth="1"/>
    <col min="5682" max="5682" width="5.28515625" customWidth="1"/>
    <col min="5683" max="5689" width="1.7109375" customWidth="1"/>
    <col min="5690" max="5690" width="2.5703125" customWidth="1"/>
    <col min="5691" max="5697" width="1.7109375" customWidth="1"/>
    <col min="5698" max="5698" width="3.7109375" customWidth="1"/>
    <col min="5699" max="5702" width="1.7109375" customWidth="1"/>
    <col min="5703" max="5703" width="5.140625" customWidth="1"/>
    <col min="5704" max="5704" width="3.7109375" customWidth="1"/>
    <col min="5705" max="5705" width="2.85546875" customWidth="1"/>
    <col min="5706" max="5706" width="6.85546875" customWidth="1"/>
    <col min="5707" max="5713" width="1.7109375" customWidth="1"/>
    <col min="5714" max="5714" width="3.5703125" customWidth="1"/>
    <col min="5715" max="5737" width="1.7109375" customWidth="1"/>
    <col min="5738" max="5738" width="1" customWidth="1"/>
    <col min="5739" max="5739" width="1.7109375" customWidth="1"/>
    <col min="5740" max="5740" width="0.42578125" customWidth="1"/>
    <col min="5741" max="5752" width="1.7109375" customWidth="1"/>
    <col min="5889" max="5897" width="1.7109375" customWidth="1"/>
    <col min="5898" max="5899" width="3.140625" customWidth="1"/>
    <col min="5900" max="5900" width="1.7109375" customWidth="1"/>
    <col min="5901" max="5901" width="3.140625" customWidth="1"/>
    <col min="5902" max="5902" width="3" customWidth="1"/>
    <col min="5903" max="5903" width="4" customWidth="1"/>
    <col min="5904" max="5913" width="1.7109375" customWidth="1"/>
    <col min="5914" max="5914" width="3.5703125" customWidth="1"/>
    <col min="5915" max="5915" width="1.7109375" customWidth="1"/>
    <col min="5916" max="5916" width="5.28515625" customWidth="1"/>
    <col min="5917" max="5927" width="1.7109375" customWidth="1"/>
    <col min="5928" max="5928" width="3.5703125" customWidth="1"/>
    <col min="5929" max="5929" width="1.7109375" customWidth="1"/>
    <col min="5930" max="5930" width="3.7109375" customWidth="1"/>
    <col min="5931" max="5937" width="1.7109375" customWidth="1"/>
    <col min="5938" max="5938" width="5.28515625" customWidth="1"/>
    <col min="5939" max="5945" width="1.7109375" customWidth="1"/>
    <col min="5946" max="5946" width="2.5703125" customWidth="1"/>
    <col min="5947" max="5953" width="1.7109375" customWidth="1"/>
    <col min="5954" max="5954" width="3.7109375" customWidth="1"/>
    <col min="5955" max="5958" width="1.7109375" customWidth="1"/>
    <col min="5959" max="5959" width="5.140625" customWidth="1"/>
    <col min="5960" max="5960" width="3.7109375" customWidth="1"/>
    <col min="5961" max="5961" width="2.85546875" customWidth="1"/>
    <col min="5962" max="5962" width="6.85546875" customWidth="1"/>
    <col min="5963" max="5969" width="1.7109375" customWidth="1"/>
    <col min="5970" max="5970" width="3.5703125" customWidth="1"/>
    <col min="5971" max="5993" width="1.7109375" customWidth="1"/>
    <col min="5994" max="5994" width="1" customWidth="1"/>
    <col min="5995" max="5995" width="1.7109375" customWidth="1"/>
    <col min="5996" max="5996" width="0.42578125" customWidth="1"/>
    <col min="5997" max="6008" width="1.7109375" customWidth="1"/>
    <col min="6145" max="6153" width="1.7109375" customWidth="1"/>
    <col min="6154" max="6155" width="3.140625" customWidth="1"/>
    <col min="6156" max="6156" width="1.7109375" customWidth="1"/>
    <col min="6157" max="6157" width="3.140625" customWidth="1"/>
    <col min="6158" max="6158" width="3" customWidth="1"/>
    <col min="6159" max="6159" width="4" customWidth="1"/>
    <col min="6160" max="6169" width="1.7109375" customWidth="1"/>
    <col min="6170" max="6170" width="3.5703125" customWidth="1"/>
    <col min="6171" max="6171" width="1.7109375" customWidth="1"/>
    <col min="6172" max="6172" width="5.28515625" customWidth="1"/>
    <col min="6173" max="6183" width="1.7109375" customWidth="1"/>
    <col min="6184" max="6184" width="3.5703125" customWidth="1"/>
    <col min="6185" max="6185" width="1.7109375" customWidth="1"/>
    <col min="6186" max="6186" width="3.7109375" customWidth="1"/>
    <col min="6187" max="6193" width="1.7109375" customWidth="1"/>
    <col min="6194" max="6194" width="5.28515625" customWidth="1"/>
    <col min="6195" max="6201" width="1.7109375" customWidth="1"/>
    <col min="6202" max="6202" width="2.5703125" customWidth="1"/>
    <col min="6203" max="6209" width="1.7109375" customWidth="1"/>
    <col min="6210" max="6210" width="3.7109375" customWidth="1"/>
    <col min="6211" max="6214" width="1.7109375" customWidth="1"/>
    <col min="6215" max="6215" width="5.140625" customWidth="1"/>
    <col min="6216" max="6216" width="3.7109375" customWidth="1"/>
    <col min="6217" max="6217" width="2.85546875" customWidth="1"/>
    <col min="6218" max="6218" width="6.85546875" customWidth="1"/>
    <col min="6219" max="6225" width="1.7109375" customWidth="1"/>
    <col min="6226" max="6226" width="3.5703125" customWidth="1"/>
    <col min="6227" max="6249" width="1.7109375" customWidth="1"/>
    <col min="6250" max="6250" width="1" customWidth="1"/>
    <col min="6251" max="6251" width="1.7109375" customWidth="1"/>
    <col min="6252" max="6252" width="0.42578125" customWidth="1"/>
    <col min="6253" max="6264" width="1.7109375" customWidth="1"/>
    <col min="6401" max="6409" width="1.7109375" customWidth="1"/>
    <col min="6410" max="6411" width="3.140625" customWidth="1"/>
    <col min="6412" max="6412" width="1.7109375" customWidth="1"/>
    <col min="6413" max="6413" width="3.140625" customWidth="1"/>
    <col min="6414" max="6414" width="3" customWidth="1"/>
    <col min="6415" max="6415" width="4" customWidth="1"/>
    <col min="6416" max="6425" width="1.7109375" customWidth="1"/>
    <col min="6426" max="6426" width="3.5703125" customWidth="1"/>
    <col min="6427" max="6427" width="1.7109375" customWidth="1"/>
    <col min="6428" max="6428" width="5.28515625" customWidth="1"/>
    <col min="6429" max="6439" width="1.7109375" customWidth="1"/>
    <col min="6440" max="6440" width="3.5703125" customWidth="1"/>
    <col min="6441" max="6441" width="1.7109375" customWidth="1"/>
    <col min="6442" max="6442" width="3.7109375" customWidth="1"/>
    <col min="6443" max="6449" width="1.7109375" customWidth="1"/>
    <col min="6450" max="6450" width="5.28515625" customWidth="1"/>
    <col min="6451" max="6457" width="1.7109375" customWidth="1"/>
    <col min="6458" max="6458" width="2.5703125" customWidth="1"/>
    <col min="6459" max="6465" width="1.7109375" customWidth="1"/>
    <col min="6466" max="6466" width="3.7109375" customWidth="1"/>
    <col min="6467" max="6470" width="1.7109375" customWidth="1"/>
    <col min="6471" max="6471" width="5.140625" customWidth="1"/>
    <col min="6472" max="6472" width="3.7109375" customWidth="1"/>
    <col min="6473" max="6473" width="2.85546875" customWidth="1"/>
    <col min="6474" max="6474" width="6.85546875" customWidth="1"/>
    <col min="6475" max="6481" width="1.7109375" customWidth="1"/>
    <col min="6482" max="6482" width="3.5703125" customWidth="1"/>
    <col min="6483" max="6505" width="1.7109375" customWidth="1"/>
    <col min="6506" max="6506" width="1" customWidth="1"/>
    <col min="6507" max="6507" width="1.7109375" customWidth="1"/>
    <col min="6508" max="6508" width="0.42578125" customWidth="1"/>
    <col min="6509" max="6520" width="1.7109375" customWidth="1"/>
    <col min="6657" max="6665" width="1.7109375" customWidth="1"/>
    <col min="6666" max="6667" width="3.140625" customWidth="1"/>
    <col min="6668" max="6668" width="1.7109375" customWidth="1"/>
    <col min="6669" max="6669" width="3.140625" customWidth="1"/>
    <col min="6670" max="6670" width="3" customWidth="1"/>
    <col min="6671" max="6671" width="4" customWidth="1"/>
    <col min="6672" max="6681" width="1.7109375" customWidth="1"/>
    <col min="6682" max="6682" width="3.5703125" customWidth="1"/>
    <col min="6683" max="6683" width="1.7109375" customWidth="1"/>
    <col min="6684" max="6684" width="5.28515625" customWidth="1"/>
    <col min="6685" max="6695" width="1.7109375" customWidth="1"/>
    <col min="6696" max="6696" width="3.5703125" customWidth="1"/>
    <col min="6697" max="6697" width="1.7109375" customWidth="1"/>
    <col min="6698" max="6698" width="3.7109375" customWidth="1"/>
    <col min="6699" max="6705" width="1.7109375" customWidth="1"/>
    <col min="6706" max="6706" width="5.28515625" customWidth="1"/>
    <col min="6707" max="6713" width="1.7109375" customWidth="1"/>
    <col min="6714" max="6714" width="2.5703125" customWidth="1"/>
    <col min="6715" max="6721" width="1.7109375" customWidth="1"/>
    <col min="6722" max="6722" width="3.7109375" customWidth="1"/>
    <col min="6723" max="6726" width="1.7109375" customWidth="1"/>
    <col min="6727" max="6727" width="5.140625" customWidth="1"/>
    <col min="6728" max="6728" width="3.7109375" customWidth="1"/>
    <col min="6729" max="6729" width="2.85546875" customWidth="1"/>
    <col min="6730" max="6730" width="6.85546875" customWidth="1"/>
    <col min="6731" max="6737" width="1.7109375" customWidth="1"/>
    <col min="6738" max="6738" width="3.5703125" customWidth="1"/>
    <col min="6739" max="6761" width="1.7109375" customWidth="1"/>
    <col min="6762" max="6762" width="1" customWidth="1"/>
    <col min="6763" max="6763" width="1.7109375" customWidth="1"/>
    <col min="6764" max="6764" width="0.42578125" customWidth="1"/>
    <col min="6765" max="6776" width="1.7109375" customWidth="1"/>
    <col min="6913" max="6921" width="1.7109375" customWidth="1"/>
    <col min="6922" max="6923" width="3.140625" customWidth="1"/>
    <col min="6924" max="6924" width="1.7109375" customWidth="1"/>
    <col min="6925" max="6925" width="3.140625" customWidth="1"/>
    <col min="6926" max="6926" width="3" customWidth="1"/>
    <col min="6927" max="6927" width="4" customWidth="1"/>
    <col min="6928" max="6937" width="1.7109375" customWidth="1"/>
    <col min="6938" max="6938" width="3.5703125" customWidth="1"/>
    <col min="6939" max="6939" width="1.7109375" customWidth="1"/>
    <col min="6940" max="6940" width="5.28515625" customWidth="1"/>
    <col min="6941" max="6951" width="1.7109375" customWidth="1"/>
    <col min="6952" max="6952" width="3.5703125" customWidth="1"/>
    <col min="6953" max="6953" width="1.7109375" customWidth="1"/>
    <col min="6954" max="6954" width="3.7109375" customWidth="1"/>
    <col min="6955" max="6961" width="1.7109375" customWidth="1"/>
    <col min="6962" max="6962" width="5.28515625" customWidth="1"/>
    <col min="6963" max="6969" width="1.7109375" customWidth="1"/>
    <col min="6970" max="6970" width="2.5703125" customWidth="1"/>
    <col min="6971" max="6977" width="1.7109375" customWidth="1"/>
    <col min="6978" max="6978" width="3.7109375" customWidth="1"/>
    <col min="6979" max="6982" width="1.7109375" customWidth="1"/>
    <col min="6983" max="6983" width="5.140625" customWidth="1"/>
    <col min="6984" max="6984" width="3.7109375" customWidth="1"/>
    <col min="6985" max="6985" width="2.85546875" customWidth="1"/>
    <col min="6986" max="6986" width="6.85546875" customWidth="1"/>
    <col min="6987" max="6993" width="1.7109375" customWidth="1"/>
    <col min="6994" max="6994" width="3.5703125" customWidth="1"/>
    <col min="6995" max="7017" width="1.7109375" customWidth="1"/>
    <col min="7018" max="7018" width="1" customWidth="1"/>
    <col min="7019" max="7019" width="1.7109375" customWidth="1"/>
    <col min="7020" max="7020" width="0.42578125" customWidth="1"/>
    <col min="7021" max="7032" width="1.7109375" customWidth="1"/>
    <col min="7169" max="7177" width="1.7109375" customWidth="1"/>
    <col min="7178" max="7179" width="3.140625" customWidth="1"/>
    <col min="7180" max="7180" width="1.7109375" customWidth="1"/>
    <col min="7181" max="7181" width="3.140625" customWidth="1"/>
    <col min="7182" max="7182" width="3" customWidth="1"/>
    <col min="7183" max="7183" width="4" customWidth="1"/>
    <col min="7184" max="7193" width="1.7109375" customWidth="1"/>
    <col min="7194" max="7194" width="3.5703125" customWidth="1"/>
    <col min="7195" max="7195" width="1.7109375" customWidth="1"/>
    <col min="7196" max="7196" width="5.28515625" customWidth="1"/>
    <col min="7197" max="7207" width="1.7109375" customWidth="1"/>
    <col min="7208" max="7208" width="3.5703125" customWidth="1"/>
    <col min="7209" max="7209" width="1.7109375" customWidth="1"/>
    <col min="7210" max="7210" width="3.7109375" customWidth="1"/>
    <col min="7211" max="7217" width="1.7109375" customWidth="1"/>
    <col min="7218" max="7218" width="5.28515625" customWidth="1"/>
    <col min="7219" max="7225" width="1.7109375" customWidth="1"/>
    <col min="7226" max="7226" width="2.5703125" customWidth="1"/>
    <col min="7227" max="7233" width="1.7109375" customWidth="1"/>
    <col min="7234" max="7234" width="3.7109375" customWidth="1"/>
    <col min="7235" max="7238" width="1.7109375" customWidth="1"/>
    <col min="7239" max="7239" width="5.140625" customWidth="1"/>
    <col min="7240" max="7240" width="3.7109375" customWidth="1"/>
    <col min="7241" max="7241" width="2.85546875" customWidth="1"/>
    <col min="7242" max="7242" width="6.85546875" customWidth="1"/>
    <col min="7243" max="7249" width="1.7109375" customWidth="1"/>
    <col min="7250" max="7250" width="3.5703125" customWidth="1"/>
    <col min="7251" max="7273" width="1.7109375" customWidth="1"/>
    <col min="7274" max="7274" width="1" customWidth="1"/>
    <col min="7275" max="7275" width="1.7109375" customWidth="1"/>
    <col min="7276" max="7276" width="0.42578125" customWidth="1"/>
    <col min="7277" max="7288" width="1.7109375" customWidth="1"/>
    <col min="7425" max="7433" width="1.7109375" customWidth="1"/>
    <col min="7434" max="7435" width="3.140625" customWidth="1"/>
    <col min="7436" max="7436" width="1.7109375" customWidth="1"/>
    <col min="7437" max="7437" width="3.140625" customWidth="1"/>
    <col min="7438" max="7438" width="3" customWidth="1"/>
    <col min="7439" max="7439" width="4" customWidth="1"/>
    <col min="7440" max="7449" width="1.7109375" customWidth="1"/>
    <col min="7450" max="7450" width="3.5703125" customWidth="1"/>
    <col min="7451" max="7451" width="1.7109375" customWidth="1"/>
    <col min="7452" max="7452" width="5.28515625" customWidth="1"/>
    <col min="7453" max="7463" width="1.7109375" customWidth="1"/>
    <col min="7464" max="7464" width="3.5703125" customWidth="1"/>
    <col min="7465" max="7465" width="1.7109375" customWidth="1"/>
    <col min="7466" max="7466" width="3.7109375" customWidth="1"/>
    <col min="7467" max="7473" width="1.7109375" customWidth="1"/>
    <col min="7474" max="7474" width="5.28515625" customWidth="1"/>
    <col min="7475" max="7481" width="1.7109375" customWidth="1"/>
    <col min="7482" max="7482" width="2.5703125" customWidth="1"/>
    <col min="7483" max="7489" width="1.7109375" customWidth="1"/>
    <col min="7490" max="7490" width="3.7109375" customWidth="1"/>
    <col min="7491" max="7494" width="1.7109375" customWidth="1"/>
    <col min="7495" max="7495" width="5.140625" customWidth="1"/>
    <col min="7496" max="7496" width="3.7109375" customWidth="1"/>
    <col min="7497" max="7497" width="2.85546875" customWidth="1"/>
    <col min="7498" max="7498" width="6.85546875" customWidth="1"/>
    <col min="7499" max="7505" width="1.7109375" customWidth="1"/>
    <col min="7506" max="7506" width="3.5703125" customWidth="1"/>
    <col min="7507" max="7529" width="1.7109375" customWidth="1"/>
    <col min="7530" max="7530" width="1" customWidth="1"/>
    <col min="7531" max="7531" width="1.7109375" customWidth="1"/>
    <col min="7532" max="7532" width="0.42578125" customWidth="1"/>
    <col min="7533" max="7544" width="1.7109375" customWidth="1"/>
    <col min="7681" max="7689" width="1.7109375" customWidth="1"/>
    <col min="7690" max="7691" width="3.140625" customWidth="1"/>
    <col min="7692" max="7692" width="1.7109375" customWidth="1"/>
    <col min="7693" max="7693" width="3.140625" customWidth="1"/>
    <col min="7694" max="7694" width="3" customWidth="1"/>
    <col min="7695" max="7695" width="4" customWidth="1"/>
    <col min="7696" max="7705" width="1.7109375" customWidth="1"/>
    <col min="7706" max="7706" width="3.5703125" customWidth="1"/>
    <col min="7707" max="7707" width="1.7109375" customWidth="1"/>
    <col min="7708" max="7708" width="5.28515625" customWidth="1"/>
    <col min="7709" max="7719" width="1.7109375" customWidth="1"/>
    <col min="7720" max="7720" width="3.5703125" customWidth="1"/>
    <col min="7721" max="7721" width="1.7109375" customWidth="1"/>
    <col min="7722" max="7722" width="3.7109375" customWidth="1"/>
    <col min="7723" max="7729" width="1.7109375" customWidth="1"/>
    <col min="7730" max="7730" width="5.28515625" customWidth="1"/>
    <col min="7731" max="7737" width="1.7109375" customWidth="1"/>
    <col min="7738" max="7738" width="2.5703125" customWidth="1"/>
    <col min="7739" max="7745" width="1.7109375" customWidth="1"/>
    <col min="7746" max="7746" width="3.7109375" customWidth="1"/>
    <col min="7747" max="7750" width="1.7109375" customWidth="1"/>
    <col min="7751" max="7751" width="5.140625" customWidth="1"/>
    <col min="7752" max="7752" width="3.7109375" customWidth="1"/>
    <col min="7753" max="7753" width="2.85546875" customWidth="1"/>
    <col min="7754" max="7754" width="6.85546875" customWidth="1"/>
    <col min="7755" max="7761" width="1.7109375" customWidth="1"/>
    <col min="7762" max="7762" width="3.5703125" customWidth="1"/>
    <col min="7763" max="7785" width="1.7109375" customWidth="1"/>
    <col min="7786" max="7786" width="1" customWidth="1"/>
    <col min="7787" max="7787" width="1.7109375" customWidth="1"/>
    <col min="7788" max="7788" width="0.42578125" customWidth="1"/>
    <col min="7789" max="7800" width="1.7109375" customWidth="1"/>
    <col min="7937" max="7945" width="1.7109375" customWidth="1"/>
    <col min="7946" max="7947" width="3.140625" customWidth="1"/>
    <col min="7948" max="7948" width="1.7109375" customWidth="1"/>
    <col min="7949" max="7949" width="3.140625" customWidth="1"/>
    <col min="7950" max="7950" width="3" customWidth="1"/>
    <col min="7951" max="7951" width="4" customWidth="1"/>
    <col min="7952" max="7961" width="1.7109375" customWidth="1"/>
    <col min="7962" max="7962" width="3.5703125" customWidth="1"/>
    <col min="7963" max="7963" width="1.7109375" customWidth="1"/>
    <col min="7964" max="7964" width="5.28515625" customWidth="1"/>
    <col min="7965" max="7975" width="1.7109375" customWidth="1"/>
    <col min="7976" max="7976" width="3.5703125" customWidth="1"/>
    <col min="7977" max="7977" width="1.7109375" customWidth="1"/>
    <col min="7978" max="7978" width="3.7109375" customWidth="1"/>
    <col min="7979" max="7985" width="1.7109375" customWidth="1"/>
    <col min="7986" max="7986" width="5.28515625" customWidth="1"/>
    <col min="7987" max="7993" width="1.7109375" customWidth="1"/>
    <col min="7994" max="7994" width="2.5703125" customWidth="1"/>
    <col min="7995" max="8001" width="1.7109375" customWidth="1"/>
    <col min="8002" max="8002" width="3.7109375" customWidth="1"/>
    <col min="8003" max="8006" width="1.7109375" customWidth="1"/>
    <col min="8007" max="8007" width="5.140625" customWidth="1"/>
    <col min="8008" max="8008" width="3.7109375" customWidth="1"/>
    <col min="8009" max="8009" width="2.85546875" customWidth="1"/>
    <col min="8010" max="8010" width="6.85546875" customWidth="1"/>
    <col min="8011" max="8017" width="1.7109375" customWidth="1"/>
    <col min="8018" max="8018" width="3.5703125" customWidth="1"/>
    <col min="8019" max="8041" width="1.7109375" customWidth="1"/>
    <col min="8042" max="8042" width="1" customWidth="1"/>
    <col min="8043" max="8043" width="1.7109375" customWidth="1"/>
    <col min="8044" max="8044" width="0.42578125" customWidth="1"/>
    <col min="8045" max="8056" width="1.7109375" customWidth="1"/>
    <col min="8193" max="8201" width="1.7109375" customWidth="1"/>
    <col min="8202" max="8203" width="3.140625" customWidth="1"/>
    <col min="8204" max="8204" width="1.7109375" customWidth="1"/>
    <col min="8205" max="8205" width="3.140625" customWidth="1"/>
    <col min="8206" max="8206" width="3" customWidth="1"/>
    <col min="8207" max="8207" width="4" customWidth="1"/>
    <col min="8208" max="8217" width="1.7109375" customWidth="1"/>
    <col min="8218" max="8218" width="3.5703125" customWidth="1"/>
    <col min="8219" max="8219" width="1.7109375" customWidth="1"/>
    <col min="8220" max="8220" width="5.28515625" customWidth="1"/>
    <col min="8221" max="8231" width="1.7109375" customWidth="1"/>
    <col min="8232" max="8232" width="3.5703125" customWidth="1"/>
    <col min="8233" max="8233" width="1.7109375" customWidth="1"/>
    <col min="8234" max="8234" width="3.7109375" customWidth="1"/>
    <col min="8235" max="8241" width="1.7109375" customWidth="1"/>
    <col min="8242" max="8242" width="5.28515625" customWidth="1"/>
    <col min="8243" max="8249" width="1.7109375" customWidth="1"/>
    <col min="8250" max="8250" width="2.5703125" customWidth="1"/>
    <col min="8251" max="8257" width="1.7109375" customWidth="1"/>
    <col min="8258" max="8258" width="3.7109375" customWidth="1"/>
    <col min="8259" max="8262" width="1.7109375" customWidth="1"/>
    <col min="8263" max="8263" width="5.140625" customWidth="1"/>
    <col min="8264" max="8264" width="3.7109375" customWidth="1"/>
    <col min="8265" max="8265" width="2.85546875" customWidth="1"/>
    <col min="8266" max="8266" width="6.85546875" customWidth="1"/>
    <col min="8267" max="8273" width="1.7109375" customWidth="1"/>
    <col min="8274" max="8274" width="3.5703125" customWidth="1"/>
    <col min="8275" max="8297" width="1.7109375" customWidth="1"/>
    <col min="8298" max="8298" width="1" customWidth="1"/>
    <col min="8299" max="8299" width="1.7109375" customWidth="1"/>
    <col min="8300" max="8300" width="0.42578125" customWidth="1"/>
    <col min="8301" max="8312" width="1.7109375" customWidth="1"/>
    <col min="8449" max="8457" width="1.7109375" customWidth="1"/>
    <col min="8458" max="8459" width="3.140625" customWidth="1"/>
    <col min="8460" max="8460" width="1.7109375" customWidth="1"/>
    <col min="8461" max="8461" width="3.140625" customWidth="1"/>
    <col min="8462" max="8462" width="3" customWidth="1"/>
    <col min="8463" max="8463" width="4" customWidth="1"/>
    <col min="8464" max="8473" width="1.7109375" customWidth="1"/>
    <col min="8474" max="8474" width="3.5703125" customWidth="1"/>
    <col min="8475" max="8475" width="1.7109375" customWidth="1"/>
    <col min="8476" max="8476" width="5.28515625" customWidth="1"/>
    <col min="8477" max="8487" width="1.7109375" customWidth="1"/>
    <col min="8488" max="8488" width="3.5703125" customWidth="1"/>
    <col min="8489" max="8489" width="1.7109375" customWidth="1"/>
    <col min="8490" max="8490" width="3.7109375" customWidth="1"/>
    <col min="8491" max="8497" width="1.7109375" customWidth="1"/>
    <col min="8498" max="8498" width="5.28515625" customWidth="1"/>
    <col min="8499" max="8505" width="1.7109375" customWidth="1"/>
    <col min="8506" max="8506" width="2.5703125" customWidth="1"/>
    <col min="8507" max="8513" width="1.7109375" customWidth="1"/>
    <col min="8514" max="8514" width="3.7109375" customWidth="1"/>
    <col min="8515" max="8518" width="1.7109375" customWidth="1"/>
    <col min="8519" max="8519" width="5.140625" customWidth="1"/>
    <col min="8520" max="8520" width="3.7109375" customWidth="1"/>
    <col min="8521" max="8521" width="2.85546875" customWidth="1"/>
    <col min="8522" max="8522" width="6.85546875" customWidth="1"/>
    <col min="8523" max="8529" width="1.7109375" customWidth="1"/>
    <col min="8530" max="8530" width="3.5703125" customWidth="1"/>
    <col min="8531" max="8553" width="1.7109375" customWidth="1"/>
    <col min="8554" max="8554" width="1" customWidth="1"/>
    <col min="8555" max="8555" width="1.7109375" customWidth="1"/>
    <col min="8556" max="8556" width="0.42578125" customWidth="1"/>
    <col min="8557" max="8568" width="1.7109375" customWidth="1"/>
    <col min="8705" max="8713" width="1.7109375" customWidth="1"/>
    <col min="8714" max="8715" width="3.140625" customWidth="1"/>
    <col min="8716" max="8716" width="1.7109375" customWidth="1"/>
    <col min="8717" max="8717" width="3.140625" customWidth="1"/>
    <col min="8718" max="8718" width="3" customWidth="1"/>
    <col min="8719" max="8719" width="4" customWidth="1"/>
    <col min="8720" max="8729" width="1.7109375" customWidth="1"/>
    <col min="8730" max="8730" width="3.5703125" customWidth="1"/>
    <col min="8731" max="8731" width="1.7109375" customWidth="1"/>
    <col min="8732" max="8732" width="5.28515625" customWidth="1"/>
    <col min="8733" max="8743" width="1.7109375" customWidth="1"/>
    <col min="8744" max="8744" width="3.5703125" customWidth="1"/>
    <col min="8745" max="8745" width="1.7109375" customWidth="1"/>
    <col min="8746" max="8746" width="3.7109375" customWidth="1"/>
    <col min="8747" max="8753" width="1.7109375" customWidth="1"/>
    <col min="8754" max="8754" width="5.28515625" customWidth="1"/>
    <col min="8755" max="8761" width="1.7109375" customWidth="1"/>
    <col min="8762" max="8762" width="2.5703125" customWidth="1"/>
    <col min="8763" max="8769" width="1.7109375" customWidth="1"/>
    <col min="8770" max="8770" width="3.7109375" customWidth="1"/>
    <col min="8771" max="8774" width="1.7109375" customWidth="1"/>
    <col min="8775" max="8775" width="5.140625" customWidth="1"/>
    <col min="8776" max="8776" width="3.7109375" customWidth="1"/>
    <col min="8777" max="8777" width="2.85546875" customWidth="1"/>
    <col min="8778" max="8778" width="6.85546875" customWidth="1"/>
    <col min="8779" max="8785" width="1.7109375" customWidth="1"/>
    <col min="8786" max="8786" width="3.5703125" customWidth="1"/>
    <col min="8787" max="8809" width="1.7109375" customWidth="1"/>
    <col min="8810" max="8810" width="1" customWidth="1"/>
    <col min="8811" max="8811" width="1.7109375" customWidth="1"/>
    <col min="8812" max="8812" width="0.42578125" customWidth="1"/>
    <col min="8813" max="8824" width="1.7109375" customWidth="1"/>
    <col min="8961" max="8969" width="1.7109375" customWidth="1"/>
    <col min="8970" max="8971" width="3.140625" customWidth="1"/>
    <col min="8972" max="8972" width="1.7109375" customWidth="1"/>
    <col min="8973" max="8973" width="3.140625" customWidth="1"/>
    <col min="8974" max="8974" width="3" customWidth="1"/>
    <col min="8975" max="8975" width="4" customWidth="1"/>
    <col min="8976" max="8985" width="1.7109375" customWidth="1"/>
    <col min="8986" max="8986" width="3.5703125" customWidth="1"/>
    <col min="8987" max="8987" width="1.7109375" customWidth="1"/>
    <col min="8988" max="8988" width="5.28515625" customWidth="1"/>
    <col min="8989" max="8999" width="1.7109375" customWidth="1"/>
    <col min="9000" max="9000" width="3.5703125" customWidth="1"/>
    <col min="9001" max="9001" width="1.7109375" customWidth="1"/>
    <col min="9002" max="9002" width="3.7109375" customWidth="1"/>
    <col min="9003" max="9009" width="1.7109375" customWidth="1"/>
    <col min="9010" max="9010" width="5.28515625" customWidth="1"/>
    <col min="9011" max="9017" width="1.7109375" customWidth="1"/>
    <col min="9018" max="9018" width="2.5703125" customWidth="1"/>
    <col min="9019" max="9025" width="1.7109375" customWidth="1"/>
    <col min="9026" max="9026" width="3.7109375" customWidth="1"/>
    <col min="9027" max="9030" width="1.7109375" customWidth="1"/>
    <col min="9031" max="9031" width="5.140625" customWidth="1"/>
    <col min="9032" max="9032" width="3.7109375" customWidth="1"/>
    <col min="9033" max="9033" width="2.85546875" customWidth="1"/>
    <col min="9034" max="9034" width="6.85546875" customWidth="1"/>
    <col min="9035" max="9041" width="1.7109375" customWidth="1"/>
    <col min="9042" max="9042" width="3.5703125" customWidth="1"/>
    <col min="9043" max="9065" width="1.7109375" customWidth="1"/>
    <col min="9066" max="9066" width="1" customWidth="1"/>
    <col min="9067" max="9067" width="1.7109375" customWidth="1"/>
    <col min="9068" max="9068" width="0.42578125" customWidth="1"/>
    <col min="9069" max="9080" width="1.7109375" customWidth="1"/>
    <col min="9217" max="9225" width="1.7109375" customWidth="1"/>
    <col min="9226" max="9227" width="3.140625" customWidth="1"/>
    <col min="9228" max="9228" width="1.7109375" customWidth="1"/>
    <col min="9229" max="9229" width="3.140625" customWidth="1"/>
    <col min="9230" max="9230" width="3" customWidth="1"/>
    <col min="9231" max="9231" width="4" customWidth="1"/>
    <col min="9232" max="9241" width="1.7109375" customWidth="1"/>
    <col min="9242" max="9242" width="3.5703125" customWidth="1"/>
    <col min="9243" max="9243" width="1.7109375" customWidth="1"/>
    <col min="9244" max="9244" width="5.28515625" customWidth="1"/>
    <col min="9245" max="9255" width="1.7109375" customWidth="1"/>
    <col min="9256" max="9256" width="3.5703125" customWidth="1"/>
    <col min="9257" max="9257" width="1.7109375" customWidth="1"/>
    <col min="9258" max="9258" width="3.7109375" customWidth="1"/>
    <col min="9259" max="9265" width="1.7109375" customWidth="1"/>
    <col min="9266" max="9266" width="5.28515625" customWidth="1"/>
    <col min="9267" max="9273" width="1.7109375" customWidth="1"/>
    <col min="9274" max="9274" width="2.5703125" customWidth="1"/>
    <col min="9275" max="9281" width="1.7109375" customWidth="1"/>
    <col min="9282" max="9282" width="3.7109375" customWidth="1"/>
    <col min="9283" max="9286" width="1.7109375" customWidth="1"/>
    <col min="9287" max="9287" width="5.140625" customWidth="1"/>
    <col min="9288" max="9288" width="3.7109375" customWidth="1"/>
    <col min="9289" max="9289" width="2.85546875" customWidth="1"/>
    <col min="9290" max="9290" width="6.85546875" customWidth="1"/>
    <col min="9291" max="9297" width="1.7109375" customWidth="1"/>
    <col min="9298" max="9298" width="3.5703125" customWidth="1"/>
    <col min="9299" max="9321" width="1.7109375" customWidth="1"/>
    <col min="9322" max="9322" width="1" customWidth="1"/>
    <col min="9323" max="9323" width="1.7109375" customWidth="1"/>
    <col min="9324" max="9324" width="0.42578125" customWidth="1"/>
    <col min="9325" max="9336" width="1.7109375" customWidth="1"/>
    <col min="9473" max="9481" width="1.7109375" customWidth="1"/>
    <col min="9482" max="9483" width="3.140625" customWidth="1"/>
    <col min="9484" max="9484" width="1.7109375" customWidth="1"/>
    <col min="9485" max="9485" width="3.140625" customWidth="1"/>
    <col min="9486" max="9486" width="3" customWidth="1"/>
    <col min="9487" max="9487" width="4" customWidth="1"/>
    <col min="9488" max="9497" width="1.7109375" customWidth="1"/>
    <col min="9498" max="9498" width="3.5703125" customWidth="1"/>
    <col min="9499" max="9499" width="1.7109375" customWidth="1"/>
    <col min="9500" max="9500" width="5.28515625" customWidth="1"/>
    <col min="9501" max="9511" width="1.7109375" customWidth="1"/>
    <col min="9512" max="9512" width="3.5703125" customWidth="1"/>
    <col min="9513" max="9513" width="1.7109375" customWidth="1"/>
    <col min="9514" max="9514" width="3.7109375" customWidth="1"/>
    <col min="9515" max="9521" width="1.7109375" customWidth="1"/>
    <col min="9522" max="9522" width="5.28515625" customWidth="1"/>
    <col min="9523" max="9529" width="1.7109375" customWidth="1"/>
    <col min="9530" max="9530" width="2.5703125" customWidth="1"/>
    <col min="9531" max="9537" width="1.7109375" customWidth="1"/>
    <col min="9538" max="9538" width="3.7109375" customWidth="1"/>
    <col min="9539" max="9542" width="1.7109375" customWidth="1"/>
    <col min="9543" max="9543" width="5.140625" customWidth="1"/>
    <col min="9544" max="9544" width="3.7109375" customWidth="1"/>
    <col min="9545" max="9545" width="2.85546875" customWidth="1"/>
    <col min="9546" max="9546" width="6.85546875" customWidth="1"/>
    <col min="9547" max="9553" width="1.7109375" customWidth="1"/>
    <col min="9554" max="9554" width="3.5703125" customWidth="1"/>
    <col min="9555" max="9577" width="1.7109375" customWidth="1"/>
    <col min="9578" max="9578" width="1" customWidth="1"/>
    <col min="9579" max="9579" width="1.7109375" customWidth="1"/>
    <col min="9580" max="9580" width="0.42578125" customWidth="1"/>
    <col min="9581" max="9592" width="1.7109375" customWidth="1"/>
    <col min="9729" max="9737" width="1.7109375" customWidth="1"/>
    <col min="9738" max="9739" width="3.140625" customWidth="1"/>
    <col min="9740" max="9740" width="1.7109375" customWidth="1"/>
    <col min="9741" max="9741" width="3.140625" customWidth="1"/>
    <col min="9742" max="9742" width="3" customWidth="1"/>
    <col min="9743" max="9743" width="4" customWidth="1"/>
    <col min="9744" max="9753" width="1.7109375" customWidth="1"/>
    <col min="9754" max="9754" width="3.5703125" customWidth="1"/>
    <col min="9755" max="9755" width="1.7109375" customWidth="1"/>
    <col min="9756" max="9756" width="5.28515625" customWidth="1"/>
    <col min="9757" max="9767" width="1.7109375" customWidth="1"/>
    <col min="9768" max="9768" width="3.5703125" customWidth="1"/>
    <col min="9769" max="9769" width="1.7109375" customWidth="1"/>
    <col min="9770" max="9770" width="3.7109375" customWidth="1"/>
    <col min="9771" max="9777" width="1.7109375" customWidth="1"/>
    <col min="9778" max="9778" width="5.28515625" customWidth="1"/>
    <col min="9779" max="9785" width="1.7109375" customWidth="1"/>
    <col min="9786" max="9786" width="2.5703125" customWidth="1"/>
    <col min="9787" max="9793" width="1.7109375" customWidth="1"/>
    <col min="9794" max="9794" width="3.7109375" customWidth="1"/>
    <col min="9795" max="9798" width="1.7109375" customWidth="1"/>
    <col min="9799" max="9799" width="5.140625" customWidth="1"/>
    <col min="9800" max="9800" width="3.7109375" customWidth="1"/>
    <col min="9801" max="9801" width="2.85546875" customWidth="1"/>
    <col min="9802" max="9802" width="6.85546875" customWidth="1"/>
    <col min="9803" max="9809" width="1.7109375" customWidth="1"/>
    <col min="9810" max="9810" width="3.5703125" customWidth="1"/>
    <col min="9811" max="9833" width="1.7109375" customWidth="1"/>
    <col min="9834" max="9834" width="1" customWidth="1"/>
    <col min="9835" max="9835" width="1.7109375" customWidth="1"/>
    <col min="9836" max="9836" width="0.42578125" customWidth="1"/>
    <col min="9837" max="9848" width="1.7109375" customWidth="1"/>
    <col min="9985" max="9993" width="1.7109375" customWidth="1"/>
    <col min="9994" max="9995" width="3.140625" customWidth="1"/>
    <col min="9996" max="9996" width="1.7109375" customWidth="1"/>
    <col min="9997" max="9997" width="3.140625" customWidth="1"/>
    <col min="9998" max="9998" width="3" customWidth="1"/>
    <col min="9999" max="9999" width="4" customWidth="1"/>
    <col min="10000" max="10009" width="1.7109375" customWidth="1"/>
    <col min="10010" max="10010" width="3.5703125" customWidth="1"/>
    <col min="10011" max="10011" width="1.7109375" customWidth="1"/>
    <col min="10012" max="10012" width="5.28515625" customWidth="1"/>
    <col min="10013" max="10023" width="1.7109375" customWidth="1"/>
    <col min="10024" max="10024" width="3.5703125" customWidth="1"/>
    <col min="10025" max="10025" width="1.7109375" customWidth="1"/>
    <col min="10026" max="10026" width="3.7109375" customWidth="1"/>
    <col min="10027" max="10033" width="1.7109375" customWidth="1"/>
    <col min="10034" max="10034" width="5.28515625" customWidth="1"/>
    <col min="10035" max="10041" width="1.7109375" customWidth="1"/>
    <col min="10042" max="10042" width="2.5703125" customWidth="1"/>
    <col min="10043" max="10049" width="1.7109375" customWidth="1"/>
    <col min="10050" max="10050" width="3.7109375" customWidth="1"/>
    <col min="10051" max="10054" width="1.7109375" customWidth="1"/>
    <col min="10055" max="10055" width="5.140625" customWidth="1"/>
    <col min="10056" max="10056" width="3.7109375" customWidth="1"/>
    <col min="10057" max="10057" width="2.85546875" customWidth="1"/>
    <col min="10058" max="10058" width="6.85546875" customWidth="1"/>
    <col min="10059" max="10065" width="1.7109375" customWidth="1"/>
    <col min="10066" max="10066" width="3.5703125" customWidth="1"/>
    <col min="10067" max="10089" width="1.7109375" customWidth="1"/>
    <col min="10090" max="10090" width="1" customWidth="1"/>
    <col min="10091" max="10091" width="1.7109375" customWidth="1"/>
    <col min="10092" max="10092" width="0.42578125" customWidth="1"/>
    <col min="10093" max="10104" width="1.7109375" customWidth="1"/>
    <col min="10241" max="10249" width="1.7109375" customWidth="1"/>
    <col min="10250" max="10251" width="3.140625" customWidth="1"/>
    <col min="10252" max="10252" width="1.7109375" customWidth="1"/>
    <col min="10253" max="10253" width="3.140625" customWidth="1"/>
    <col min="10254" max="10254" width="3" customWidth="1"/>
    <col min="10255" max="10255" width="4" customWidth="1"/>
    <col min="10256" max="10265" width="1.7109375" customWidth="1"/>
    <col min="10266" max="10266" width="3.5703125" customWidth="1"/>
    <col min="10267" max="10267" width="1.7109375" customWidth="1"/>
    <col min="10268" max="10268" width="5.28515625" customWidth="1"/>
    <col min="10269" max="10279" width="1.7109375" customWidth="1"/>
    <col min="10280" max="10280" width="3.5703125" customWidth="1"/>
    <col min="10281" max="10281" width="1.7109375" customWidth="1"/>
    <col min="10282" max="10282" width="3.7109375" customWidth="1"/>
    <col min="10283" max="10289" width="1.7109375" customWidth="1"/>
    <col min="10290" max="10290" width="5.28515625" customWidth="1"/>
    <col min="10291" max="10297" width="1.7109375" customWidth="1"/>
    <col min="10298" max="10298" width="2.5703125" customWidth="1"/>
    <col min="10299" max="10305" width="1.7109375" customWidth="1"/>
    <col min="10306" max="10306" width="3.7109375" customWidth="1"/>
    <col min="10307" max="10310" width="1.7109375" customWidth="1"/>
    <col min="10311" max="10311" width="5.140625" customWidth="1"/>
    <col min="10312" max="10312" width="3.7109375" customWidth="1"/>
    <col min="10313" max="10313" width="2.85546875" customWidth="1"/>
    <col min="10314" max="10314" width="6.85546875" customWidth="1"/>
    <col min="10315" max="10321" width="1.7109375" customWidth="1"/>
    <col min="10322" max="10322" width="3.5703125" customWidth="1"/>
    <col min="10323" max="10345" width="1.7109375" customWidth="1"/>
    <col min="10346" max="10346" width="1" customWidth="1"/>
    <col min="10347" max="10347" width="1.7109375" customWidth="1"/>
    <col min="10348" max="10348" width="0.42578125" customWidth="1"/>
    <col min="10349" max="10360" width="1.7109375" customWidth="1"/>
    <col min="10497" max="10505" width="1.7109375" customWidth="1"/>
    <col min="10506" max="10507" width="3.140625" customWidth="1"/>
    <col min="10508" max="10508" width="1.7109375" customWidth="1"/>
    <col min="10509" max="10509" width="3.140625" customWidth="1"/>
    <col min="10510" max="10510" width="3" customWidth="1"/>
    <col min="10511" max="10511" width="4" customWidth="1"/>
    <col min="10512" max="10521" width="1.7109375" customWidth="1"/>
    <col min="10522" max="10522" width="3.5703125" customWidth="1"/>
    <col min="10523" max="10523" width="1.7109375" customWidth="1"/>
    <col min="10524" max="10524" width="5.28515625" customWidth="1"/>
    <col min="10525" max="10535" width="1.7109375" customWidth="1"/>
    <col min="10536" max="10536" width="3.5703125" customWidth="1"/>
    <col min="10537" max="10537" width="1.7109375" customWidth="1"/>
    <col min="10538" max="10538" width="3.7109375" customWidth="1"/>
    <col min="10539" max="10545" width="1.7109375" customWidth="1"/>
    <col min="10546" max="10546" width="5.28515625" customWidth="1"/>
    <col min="10547" max="10553" width="1.7109375" customWidth="1"/>
    <col min="10554" max="10554" width="2.5703125" customWidth="1"/>
    <col min="10555" max="10561" width="1.7109375" customWidth="1"/>
    <col min="10562" max="10562" width="3.7109375" customWidth="1"/>
    <col min="10563" max="10566" width="1.7109375" customWidth="1"/>
    <col min="10567" max="10567" width="5.140625" customWidth="1"/>
    <col min="10568" max="10568" width="3.7109375" customWidth="1"/>
    <col min="10569" max="10569" width="2.85546875" customWidth="1"/>
    <col min="10570" max="10570" width="6.85546875" customWidth="1"/>
    <col min="10571" max="10577" width="1.7109375" customWidth="1"/>
    <col min="10578" max="10578" width="3.5703125" customWidth="1"/>
    <col min="10579" max="10601" width="1.7109375" customWidth="1"/>
    <col min="10602" max="10602" width="1" customWidth="1"/>
    <col min="10603" max="10603" width="1.7109375" customWidth="1"/>
    <col min="10604" max="10604" width="0.42578125" customWidth="1"/>
    <col min="10605" max="10616" width="1.7109375" customWidth="1"/>
    <col min="10753" max="10761" width="1.7109375" customWidth="1"/>
    <col min="10762" max="10763" width="3.140625" customWidth="1"/>
    <col min="10764" max="10764" width="1.7109375" customWidth="1"/>
    <col min="10765" max="10765" width="3.140625" customWidth="1"/>
    <col min="10766" max="10766" width="3" customWidth="1"/>
    <col min="10767" max="10767" width="4" customWidth="1"/>
    <col min="10768" max="10777" width="1.7109375" customWidth="1"/>
    <col min="10778" max="10778" width="3.5703125" customWidth="1"/>
    <col min="10779" max="10779" width="1.7109375" customWidth="1"/>
    <col min="10780" max="10780" width="5.28515625" customWidth="1"/>
    <col min="10781" max="10791" width="1.7109375" customWidth="1"/>
    <col min="10792" max="10792" width="3.5703125" customWidth="1"/>
    <col min="10793" max="10793" width="1.7109375" customWidth="1"/>
    <col min="10794" max="10794" width="3.7109375" customWidth="1"/>
    <col min="10795" max="10801" width="1.7109375" customWidth="1"/>
    <col min="10802" max="10802" width="5.28515625" customWidth="1"/>
    <col min="10803" max="10809" width="1.7109375" customWidth="1"/>
    <col min="10810" max="10810" width="2.5703125" customWidth="1"/>
    <col min="10811" max="10817" width="1.7109375" customWidth="1"/>
    <col min="10818" max="10818" width="3.7109375" customWidth="1"/>
    <col min="10819" max="10822" width="1.7109375" customWidth="1"/>
    <col min="10823" max="10823" width="5.140625" customWidth="1"/>
    <col min="10824" max="10824" width="3.7109375" customWidth="1"/>
    <col min="10825" max="10825" width="2.85546875" customWidth="1"/>
    <col min="10826" max="10826" width="6.85546875" customWidth="1"/>
    <col min="10827" max="10833" width="1.7109375" customWidth="1"/>
    <col min="10834" max="10834" width="3.5703125" customWidth="1"/>
    <col min="10835" max="10857" width="1.7109375" customWidth="1"/>
    <col min="10858" max="10858" width="1" customWidth="1"/>
    <col min="10859" max="10859" width="1.7109375" customWidth="1"/>
    <col min="10860" max="10860" width="0.42578125" customWidth="1"/>
    <col min="10861" max="10872" width="1.7109375" customWidth="1"/>
    <col min="11009" max="11017" width="1.7109375" customWidth="1"/>
    <col min="11018" max="11019" width="3.140625" customWidth="1"/>
    <col min="11020" max="11020" width="1.7109375" customWidth="1"/>
    <col min="11021" max="11021" width="3.140625" customWidth="1"/>
    <col min="11022" max="11022" width="3" customWidth="1"/>
    <col min="11023" max="11023" width="4" customWidth="1"/>
    <col min="11024" max="11033" width="1.7109375" customWidth="1"/>
    <col min="11034" max="11034" width="3.5703125" customWidth="1"/>
    <col min="11035" max="11035" width="1.7109375" customWidth="1"/>
    <col min="11036" max="11036" width="5.28515625" customWidth="1"/>
    <col min="11037" max="11047" width="1.7109375" customWidth="1"/>
    <col min="11048" max="11048" width="3.5703125" customWidth="1"/>
    <col min="11049" max="11049" width="1.7109375" customWidth="1"/>
    <col min="11050" max="11050" width="3.7109375" customWidth="1"/>
    <col min="11051" max="11057" width="1.7109375" customWidth="1"/>
    <col min="11058" max="11058" width="5.28515625" customWidth="1"/>
    <col min="11059" max="11065" width="1.7109375" customWidth="1"/>
    <col min="11066" max="11066" width="2.5703125" customWidth="1"/>
    <col min="11067" max="11073" width="1.7109375" customWidth="1"/>
    <col min="11074" max="11074" width="3.7109375" customWidth="1"/>
    <col min="11075" max="11078" width="1.7109375" customWidth="1"/>
    <col min="11079" max="11079" width="5.140625" customWidth="1"/>
    <col min="11080" max="11080" width="3.7109375" customWidth="1"/>
    <col min="11081" max="11081" width="2.85546875" customWidth="1"/>
    <col min="11082" max="11082" width="6.85546875" customWidth="1"/>
    <col min="11083" max="11089" width="1.7109375" customWidth="1"/>
    <col min="11090" max="11090" width="3.5703125" customWidth="1"/>
    <col min="11091" max="11113" width="1.7109375" customWidth="1"/>
    <col min="11114" max="11114" width="1" customWidth="1"/>
    <col min="11115" max="11115" width="1.7109375" customWidth="1"/>
    <col min="11116" max="11116" width="0.42578125" customWidth="1"/>
    <col min="11117" max="11128" width="1.7109375" customWidth="1"/>
    <col min="11265" max="11273" width="1.7109375" customWidth="1"/>
    <col min="11274" max="11275" width="3.140625" customWidth="1"/>
    <col min="11276" max="11276" width="1.7109375" customWidth="1"/>
    <col min="11277" max="11277" width="3.140625" customWidth="1"/>
    <col min="11278" max="11278" width="3" customWidth="1"/>
    <col min="11279" max="11279" width="4" customWidth="1"/>
    <col min="11280" max="11289" width="1.7109375" customWidth="1"/>
    <col min="11290" max="11290" width="3.5703125" customWidth="1"/>
    <col min="11291" max="11291" width="1.7109375" customWidth="1"/>
    <col min="11292" max="11292" width="5.28515625" customWidth="1"/>
    <col min="11293" max="11303" width="1.7109375" customWidth="1"/>
    <col min="11304" max="11304" width="3.5703125" customWidth="1"/>
    <col min="11305" max="11305" width="1.7109375" customWidth="1"/>
    <col min="11306" max="11306" width="3.7109375" customWidth="1"/>
    <col min="11307" max="11313" width="1.7109375" customWidth="1"/>
    <col min="11314" max="11314" width="5.28515625" customWidth="1"/>
    <col min="11315" max="11321" width="1.7109375" customWidth="1"/>
    <col min="11322" max="11322" width="2.5703125" customWidth="1"/>
    <col min="11323" max="11329" width="1.7109375" customWidth="1"/>
    <col min="11330" max="11330" width="3.7109375" customWidth="1"/>
    <col min="11331" max="11334" width="1.7109375" customWidth="1"/>
    <col min="11335" max="11335" width="5.140625" customWidth="1"/>
    <col min="11336" max="11336" width="3.7109375" customWidth="1"/>
    <col min="11337" max="11337" width="2.85546875" customWidth="1"/>
    <col min="11338" max="11338" width="6.85546875" customWidth="1"/>
    <col min="11339" max="11345" width="1.7109375" customWidth="1"/>
    <col min="11346" max="11346" width="3.5703125" customWidth="1"/>
    <col min="11347" max="11369" width="1.7109375" customWidth="1"/>
    <col min="11370" max="11370" width="1" customWidth="1"/>
    <col min="11371" max="11371" width="1.7109375" customWidth="1"/>
    <col min="11372" max="11372" width="0.42578125" customWidth="1"/>
    <col min="11373" max="11384" width="1.7109375" customWidth="1"/>
    <col min="11521" max="11529" width="1.7109375" customWidth="1"/>
    <col min="11530" max="11531" width="3.140625" customWidth="1"/>
    <col min="11532" max="11532" width="1.7109375" customWidth="1"/>
    <col min="11533" max="11533" width="3.140625" customWidth="1"/>
    <col min="11534" max="11534" width="3" customWidth="1"/>
    <col min="11535" max="11535" width="4" customWidth="1"/>
    <col min="11536" max="11545" width="1.7109375" customWidth="1"/>
    <col min="11546" max="11546" width="3.5703125" customWidth="1"/>
    <col min="11547" max="11547" width="1.7109375" customWidth="1"/>
    <col min="11548" max="11548" width="5.28515625" customWidth="1"/>
    <col min="11549" max="11559" width="1.7109375" customWidth="1"/>
    <col min="11560" max="11560" width="3.5703125" customWidth="1"/>
    <col min="11561" max="11561" width="1.7109375" customWidth="1"/>
    <col min="11562" max="11562" width="3.7109375" customWidth="1"/>
    <col min="11563" max="11569" width="1.7109375" customWidth="1"/>
    <col min="11570" max="11570" width="5.28515625" customWidth="1"/>
    <col min="11571" max="11577" width="1.7109375" customWidth="1"/>
    <col min="11578" max="11578" width="2.5703125" customWidth="1"/>
    <col min="11579" max="11585" width="1.7109375" customWidth="1"/>
    <col min="11586" max="11586" width="3.7109375" customWidth="1"/>
    <col min="11587" max="11590" width="1.7109375" customWidth="1"/>
    <col min="11591" max="11591" width="5.140625" customWidth="1"/>
    <col min="11592" max="11592" width="3.7109375" customWidth="1"/>
    <col min="11593" max="11593" width="2.85546875" customWidth="1"/>
    <col min="11594" max="11594" width="6.85546875" customWidth="1"/>
    <col min="11595" max="11601" width="1.7109375" customWidth="1"/>
    <col min="11602" max="11602" width="3.5703125" customWidth="1"/>
    <col min="11603" max="11625" width="1.7109375" customWidth="1"/>
    <col min="11626" max="11626" width="1" customWidth="1"/>
    <col min="11627" max="11627" width="1.7109375" customWidth="1"/>
    <col min="11628" max="11628" width="0.42578125" customWidth="1"/>
    <col min="11629" max="11640" width="1.7109375" customWidth="1"/>
    <col min="11777" max="11785" width="1.7109375" customWidth="1"/>
    <col min="11786" max="11787" width="3.140625" customWidth="1"/>
    <col min="11788" max="11788" width="1.7109375" customWidth="1"/>
    <col min="11789" max="11789" width="3.140625" customWidth="1"/>
    <col min="11790" max="11790" width="3" customWidth="1"/>
    <col min="11791" max="11791" width="4" customWidth="1"/>
    <col min="11792" max="11801" width="1.7109375" customWidth="1"/>
    <col min="11802" max="11802" width="3.5703125" customWidth="1"/>
    <col min="11803" max="11803" width="1.7109375" customWidth="1"/>
    <col min="11804" max="11804" width="5.28515625" customWidth="1"/>
    <col min="11805" max="11815" width="1.7109375" customWidth="1"/>
    <col min="11816" max="11816" width="3.5703125" customWidth="1"/>
    <col min="11817" max="11817" width="1.7109375" customWidth="1"/>
    <col min="11818" max="11818" width="3.7109375" customWidth="1"/>
    <col min="11819" max="11825" width="1.7109375" customWidth="1"/>
    <col min="11826" max="11826" width="5.28515625" customWidth="1"/>
    <col min="11827" max="11833" width="1.7109375" customWidth="1"/>
    <col min="11834" max="11834" width="2.5703125" customWidth="1"/>
    <col min="11835" max="11841" width="1.7109375" customWidth="1"/>
    <col min="11842" max="11842" width="3.7109375" customWidth="1"/>
    <col min="11843" max="11846" width="1.7109375" customWidth="1"/>
    <col min="11847" max="11847" width="5.140625" customWidth="1"/>
    <col min="11848" max="11848" width="3.7109375" customWidth="1"/>
    <col min="11849" max="11849" width="2.85546875" customWidth="1"/>
    <col min="11850" max="11850" width="6.85546875" customWidth="1"/>
    <col min="11851" max="11857" width="1.7109375" customWidth="1"/>
    <col min="11858" max="11858" width="3.5703125" customWidth="1"/>
    <col min="11859" max="11881" width="1.7109375" customWidth="1"/>
    <col min="11882" max="11882" width="1" customWidth="1"/>
    <col min="11883" max="11883" width="1.7109375" customWidth="1"/>
    <col min="11884" max="11884" width="0.42578125" customWidth="1"/>
    <col min="11885" max="11896" width="1.7109375" customWidth="1"/>
    <col min="12033" max="12041" width="1.7109375" customWidth="1"/>
    <col min="12042" max="12043" width="3.140625" customWidth="1"/>
    <col min="12044" max="12044" width="1.7109375" customWidth="1"/>
    <col min="12045" max="12045" width="3.140625" customWidth="1"/>
    <col min="12046" max="12046" width="3" customWidth="1"/>
    <col min="12047" max="12047" width="4" customWidth="1"/>
    <col min="12048" max="12057" width="1.7109375" customWidth="1"/>
    <col min="12058" max="12058" width="3.5703125" customWidth="1"/>
    <col min="12059" max="12059" width="1.7109375" customWidth="1"/>
    <col min="12060" max="12060" width="5.28515625" customWidth="1"/>
    <col min="12061" max="12071" width="1.7109375" customWidth="1"/>
    <col min="12072" max="12072" width="3.5703125" customWidth="1"/>
    <col min="12073" max="12073" width="1.7109375" customWidth="1"/>
    <col min="12074" max="12074" width="3.7109375" customWidth="1"/>
    <col min="12075" max="12081" width="1.7109375" customWidth="1"/>
    <col min="12082" max="12082" width="5.28515625" customWidth="1"/>
    <col min="12083" max="12089" width="1.7109375" customWidth="1"/>
    <col min="12090" max="12090" width="2.5703125" customWidth="1"/>
    <col min="12091" max="12097" width="1.7109375" customWidth="1"/>
    <col min="12098" max="12098" width="3.7109375" customWidth="1"/>
    <col min="12099" max="12102" width="1.7109375" customWidth="1"/>
    <col min="12103" max="12103" width="5.140625" customWidth="1"/>
    <col min="12104" max="12104" width="3.7109375" customWidth="1"/>
    <col min="12105" max="12105" width="2.85546875" customWidth="1"/>
    <col min="12106" max="12106" width="6.85546875" customWidth="1"/>
    <col min="12107" max="12113" width="1.7109375" customWidth="1"/>
    <col min="12114" max="12114" width="3.5703125" customWidth="1"/>
    <col min="12115" max="12137" width="1.7109375" customWidth="1"/>
    <col min="12138" max="12138" width="1" customWidth="1"/>
    <col min="12139" max="12139" width="1.7109375" customWidth="1"/>
    <col min="12140" max="12140" width="0.42578125" customWidth="1"/>
    <col min="12141" max="12152" width="1.7109375" customWidth="1"/>
    <col min="12289" max="12297" width="1.7109375" customWidth="1"/>
    <col min="12298" max="12299" width="3.140625" customWidth="1"/>
    <col min="12300" max="12300" width="1.7109375" customWidth="1"/>
    <col min="12301" max="12301" width="3.140625" customWidth="1"/>
    <col min="12302" max="12302" width="3" customWidth="1"/>
    <col min="12303" max="12303" width="4" customWidth="1"/>
    <col min="12304" max="12313" width="1.7109375" customWidth="1"/>
    <col min="12314" max="12314" width="3.5703125" customWidth="1"/>
    <col min="12315" max="12315" width="1.7109375" customWidth="1"/>
    <col min="12316" max="12316" width="5.28515625" customWidth="1"/>
    <col min="12317" max="12327" width="1.7109375" customWidth="1"/>
    <col min="12328" max="12328" width="3.5703125" customWidth="1"/>
    <col min="12329" max="12329" width="1.7109375" customWidth="1"/>
    <col min="12330" max="12330" width="3.7109375" customWidth="1"/>
    <col min="12331" max="12337" width="1.7109375" customWidth="1"/>
    <col min="12338" max="12338" width="5.28515625" customWidth="1"/>
    <col min="12339" max="12345" width="1.7109375" customWidth="1"/>
    <col min="12346" max="12346" width="2.5703125" customWidth="1"/>
    <col min="12347" max="12353" width="1.7109375" customWidth="1"/>
    <col min="12354" max="12354" width="3.7109375" customWidth="1"/>
    <col min="12355" max="12358" width="1.7109375" customWidth="1"/>
    <col min="12359" max="12359" width="5.140625" customWidth="1"/>
    <col min="12360" max="12360" width="3.7109375" customWidth="1"/>
    <col min="12361" max="12361" width="2.85546875" customWidth="1"/>
    <col min="12362" max="12362" width="6.85546875" customWidth="1"/>
    <col min="12363" max="12369" width="1.7109375" customWidth="1"/>
    <col min="12370" max="12370" width="3.5703125" customWidth="1"/>
    <col min="12371" max="12393" width="1.7109375" customWidth="1"/>
    <col min="12394" max="12394" width="1" customWidth="1"/>
    <col min="12395" max="12395" width="1.7109375" customWidth="1"/>
    <col min="12396" max="12396" width="0.42578125" customWidth="1"/>
    <col min="12397" max="12408" width="1.7109375" customWidth="1"/>
    <col min="12545" max="12553" width="1.7109375" customWidth="1"/>
    <col min="12554" max="12555" width="3.140625" customWidth="1"/>
    <col min="12556" max="12556" width="1.7109375" customWidth="1"/>
    <col min="12557" max="12557" width="3.140625" customWidth="1"/>
    <col min="12558" max="12558" width="3" customWidth="1"/>
    <col min="12559" max="12559" width="4" customWidth="1"/>
    <col min="12560" max="12569" width="1.7109375" customWidth="1"/>
    <col min="12570" max="12570" width="3.5703125" customWidth="1"/>
    <col min="12571" max="12571" width="1.7109375" customWidth="1"/>
    <col min="12572" max="12572" width="5.28515625" customWidth="1"/>
    <col min="12573" max="12583" width="1.7109375" customWidth="1"/>
    <col min="12584" max="12584" width="3.5703125" customWidth="1"/>
    <col min="12585" max="12585" width="1.7109375" customWidth="1"/>
    <col min="12586" max="12586" width="3.7109375" customWidth="1"/>
    <col min="12587" max="12593" width="1.7109375" customWidth="1"/>
    <col min="12594" max="12594" width="5.28515625" customWidth="1"/>
    <col min="12595" max="12601" width="1.7109375" customWidth="1"/>
    <col min="12602" max="12602" width="2.5703125" customWidth="1"/>
    <col min="12603" max="12609" width="1.7109375" customWidth="1"/>
    <col min="12610" max="12610" width="3.7109375" customWidth="1"/>
    <col min="12611" max="12614" width="1.7109375" customWidth="1"/>
    <col min="12615" max="12615" width="5.140625" customWidth="1"/>
    <col min="12616" max="12616" width="3.7109375" customWidth="1"/>
    <col min="12617" max="12617" width="2.85546875" customWidth="1"/>
    <col min="12618" max="12618" width="6.85546875" customWidth="1"/>
    <col min="12619" max="12625" width="1.7109375" customWidth="1"/>
    <col min="12626" max="12626" width="3.5703125" customWidth="1"/>
    <col min="12627" max="12649" width="1.7109375" customWidth="1"/>
    <col min="12650" max="12650" width="1" customWidth="1"/>
    <col min="12651" max="12651" width="1.7109375" customWidth="1"/>
    <col min="12652" max="12652" width="0.42578125" customWidth="1"/>
    <col min="12653" max="12664" width="1.7109375" customWidth="1"/>
    <col min="12801" max="12809" width="1.7109375" customWidth="1"/>
    <col min="12810" max="12811" width="3.140625" customWidth="1"/>
    <col min="12812" max="12812" width="1.7109375" customWidth="1"/>
    <col min="12813" max="12813" width="3.140625" customWidth="1"/>
    <col min="12814" max="12814" width="3" customWidth="1"/>
    <col min="12815" max="12815" width="4" customWidth="1"/>
    <col min="12816" max="12825" width="1.7109375" customWidth="1"/>
    <col min="12826" max="12826" width="3.5703125" customWidth="1"/>
    <col min="12827" max="12827" width="1.7109375" customWidth="1"/>
    <col min="12828" max="12828" width="5.28515625" customWidth="1"/>
    <col min="12829" max="12839" width="1.7109375" customWidth="1"/>
    <col min="12840" max="12840" width="3.5703125" customWidth="1"/>
    <col min="12841" max="12841" width="1.7109375" customWidth="1"/>
    <col min="12842" max="12842" width="3.7109375" customWidth="1"/>
    <col min="12843" max="12849" width="1.7109375" customWidth="1"/>
    <col min="12850" max="12850" width="5.28515625" customWidth="1"/>
    <col min="12851" max="12857" width="1.7109375" customWidth="1"/>
    <col min="12858" max="12858" width="2.5703125" customWidth="1"/>
    <col min="12859" max="12865" width="1.7109375" customWidth="1"/>
    <col min="12866" max="12866" width="3.7109375" customWidth="1"/>
    <col min="12867" max="12870" width="1.7109375" customWidth="1"/>
    <col min="12871" max="12871" width="5.140625" customWidth="1"/>
    <col min="12872" max="12872" width="3.7109375" customWidth="1"/>
    <col min="12873" max="12873" width="2.85546875" customWidth="1"/>
    <col min="12874" max="12874" width="6.85546875" customWidth="1"/>
    <col min="12875" max="12881" width="1.7109375" customWidth="1"/>
    <col min="12882" max="12882" width="3.5703125" customWidth="1"/>
    <col min="12883" max="12905" width="1.7109375" customWidth="1"/>
    <col min="12906" max="12906" width="1" customWidth="1"/>
    <col min="12907" max="12907" width="1.7109375" customWidth="1"/>
    <col min="12908" max="12908" width="0.42578125" customWidth="1"/>
    <col min="12909" max="12920" width="1.7109375" customWidth="1"/>
    <col min="13057" max="13065" width="1.7109375" customWidth="1"/>
    <col min="13066" max="13067" width="3.140625" customWidth="1"/>
    <col min="13068" max="13068" width="1.7109375" customWidth="1"/>
    <col min="13069" max="13069" width="3.140625" customWidth="1"/>
    <col min="13070" max="13070" width="3" customWidth="1"/>
    <col min="13071" max="13071" width="4" customWidth="1"/>
    <col min="13072" max="13081" width="1.7109375" customWidth="1"/>
    <col min="13082" max="13082" width="3.5703125" customWidth="1"/>
    <col min="13083" max="13083" width="1.7109375" customWidth="1"/>
    <col min="13084" max="13084" width="5.28515625" customWidth="1"/>
    <col min="13085" max="13095" width="1.7109375" customWidth="1"/>
    <col min="13096" max="13096" width="3.5703125" customWidth="1"/>
    <col min="13097" max="13097" width="1.7109375" customWidth="1"/>
    <col min="13098" max="13098" width="3.7109375" customWidth="1"/>
    <col min="13099" max="13105" width="1.7109375" customWidth="1"/>
    <col min="13106" max="13106" width="5.28515625" customWidth="1"/>
    <col min="13107" max="13113" width="1.7109375" customWidth="1"/>
    <col min="13114" max="13114" width="2.5703125" customWidth="1"/>
    <col min="13115" max="13121" width="1.7109375" customWidth="1"/>
    <col min="13122" max="13122" width="3.7109375" customWidth="1"/>
    <col min="13123" max="13126" width="1.7109375" customWidth="1"/>
    <col min="13127" max="13127" width="5.140625" customWidth="1"/>
    <col min="13128" max="13128" width="3.7109375" customWidth="1"/>
    <col min="13129" max="13129" width="2.85546875" customWidth="1"/>
    <col min="13130" max="13130" width="6.85546875" customWidth="1"/>
    <col min="13131" max="13137" width="1.7109375" customWidth="1"/>
    <col min="13138" max="13138" width="3.5703125" customWidth="1"/>
    <col min="13139" max="13161" width="1.7109375" customWidth="1"/>
    <col min="13162" max="13162" width="1" customWidth="1"/>
    <col min="13163" max="13163" width="1.7109375" customWidth="1"/>
    <col min="13164" max="13164" width="0.42578125" customWidth="1"/>
    <col min="13165" max="13176" width="1.7109375" customWidth="1"/>
    <col min="13313" max="13321" width="1.7109375" customWidth="1"/>
    <col min="13322" max="13323" width="3.140625" customWidth="1"/>
    <col min="13324" max="13324" width="1.7109375" customWidth="1"/>
    <col min="13325" max="13325" width="3.140625" customWidth="1"/>
    <col min="13326" max="13326" width="3" customWidth="1"/>
    <col min="13327" max="13327" width="4" customWidth="1"/>
    <col min="13328" max="13337" width="1.7109375" customWidth="1"/>
    <col min="13338" max="13338" width="3.5703125" customWidth="1"/>
    <col min="13339" max="13339" width="1.7109375" customWidth="1"/>
    <col min="13340" max="13340" width="5.28515625" customWidth="1"/>
    <col min="13341" max="13351" width="1.7109375" customWidth="1"/>
    <col min="13352" max="13352" width="3.5703125" customWidth="1"/>
    <col min="13353" max="13353" width="1.7109375" customWidth="1"/>
    <col min="13354" max="13354" width="3.7109375" customWidth="1"/>
    <col min="13355" max="13361" width="1.7109375" customWidth="1"/>
    <col min="13362" max="13362" width="5.28515625" customWidth="1"/>
    <col min="13363" max="13369" width="1.7109375" customWidth="1"/>
    <col min="13370" max="13370" width="2.5703125" customWidth="1"/>
    <col min="13371" max="13377" width="1.7109375" customWidth="1"/>
    <col min="13378" max="13378" width="3.7109375" customWidth="1"/>
    <col min="13379" max="13382" width="1.7109375" customWidth="1"/>
    <col min="13383" max="13383" width="5.140625" customWidth="1"/>
    <col min="13384" max="13384" width="3.7109375" customWidth="1"/>
    <col min="13385" max="13385" width="2.85546875" customWidth="1"/>
    <col min="13386" max="13386" width="6.85546875" customWidth="1"/>
    <col min="13387" max="13393" width="1.7109375" customWidth="1"/>
    <col min="13394" max="13394" width="3.5703125" customWidth="1"/>
    <col min="13395" max="13417" width="1.7109375" customWidth="1"/>
    <col min="13418" max="13418" width="1" customWidth="1"/>
    <col min="13419" max="13419" width="1.7109375" customWidth="1"/>
    <col min="13420" max="13420" width="0.42578125" customWidth="1"/>
    <col min="13421" max="13432" width="1.7109375" customWidth="1"/>
    <col min="13569" max="13577" width="1.7109375" customWidth="1"/>
    <col min="13578" max="13579" width="3.140625" customWidth="1"/>
    <col min="13580" max="13580" width="1.7109375" customWidth="1"/>
    <col min="13581" max="13581" width="3.140625" customWidth="1"/>
    <col min="13582" max="13582" width="3" customWidth="1"/>
    <col min="13583" max="13583" width="4" customWidth="1"/>
    <col min="13584" max="13593" width="1.7109375" customWidth="1"/>
    <col min="13594" max="13594" width="3.5703125" customWidth="1"/>
    <col min="13595" max="13595" width="1.7109375" customWidth="1"/>
    <col min="13596" max="13596" width="5.28515625" customWidth="1"/>
    <col min="13597" max="13607" width="1.7109375" customWidth="1"/>
    <col min="13608" max="13608" width="3.5703125" customWidth="1"/>
    <col min="13609" max="13609" width="1.7109375" customWidth="1"/>
    <col min="13610" max="13610" width="3.7109375" customWidth="1"/>
    <col min="13611" max="13617" width="1.7109375" customWidth="1"/>
    <col min="13618" max="13618" width="5.28515625" customWidth="1"/>
    <col min="13619" max="13625" width="1.7109375" customWidth="1"/>
    <col min="13626" max="13626" width="2.5703125" customWidth="1"/>
    <col min="13627" max="13633" width="1.7109375" customWidth="1"/>
    <col min="13634" max="13634" width="3.7109375" customWidth="1"/>
    <col min="13635" max="13638" width="1.7109375" customWidth="1"/>
    <col min="13639" max="13639" width="5.140625" customWidth="1"/>
    <col min="13640" max="13640" width="3.7109375" customWidth="1"/>
    <col min="13641" max="13641" width="2.85546875" customWidth="1"/>
    <col min="13642" max="13642" width="6.85546875" customWidth="1"/>
    <col min="13643" max="13649" width="1.7109375" customWidth="1"/>
    <col min="13650" max="13650" width="3.5703125" customWidth="1"/>
    <col min="13651" max="13673" width="1.7109375" customWidth="1"/>
    <col min="13674" max="13674" width="1" customWidth="1"/>
    <col min="13675" max="13675" width="1.7109375" customWidth="1"/>
    <col min="13676" max="13676" width="0.42578125" customWidth="1"/>
    <col min="13677" max="13688" width="1.7109375" customWidth="1"/>
    <col min="13825" max="13833" width="1.7109375" customWidth="1"/>
    <col min="13834" max="13835" width="3.140625" customWidth="1"/>
    <col min="13836" max="13836" width="1.7109375" customWidth="1"/>
    <col min="13837" max="13837" width="3.140625" customWidth="1"/>
    <col min="13838" max="13838" width="3" customWidth="1"/>
    <col min="13839" max="13839" width="4" customWidth="1"/>
    <col min="13840" max="13849" width="1.7109375" customWidth="1"/>
    <col min="13850" max="13850" width="3.5703125" customWidth="1"/>
    <col min="13851" max="13851" width="1.7109375" customWidth="1"/>
    <col min="13852" max="13852" width="5.28515625" customWidth="1"/>
    <col min="13853" max="13863" width="1.7109375" customWidth="1"/>
    <col min="13864" max="13864" width="3.5703125" customWidth="1"/>
    <col min="13865" max="13865" width="1.7109375" customWidth="1"/>
    <col min="13866" max="13866" width="3.7109375" customWidth="1"/>
    <col min="13867" max="13873" width="1.7109375" customWidth="1"/>
    <col min="13874" max="13874" width="5.28515625" customWidth="1"/>
    <col min="13875" max="13881" width="1.7109375" customWidth="1"/>
    <col min="13882" max="13882" width="2.5703125" customWidth="1"/>
    <col min="13883" max="13889" width="1.7109375" customWidth="1"/>
    <col min="13890" max="13890" width="3.7109375" customWidth="1"/>
    <col min="13891" max="13894" width="1.7109375" customWidth="1"/>
    <col min="13895" max="13895" width="5.140625" customWidth="1"/>
    <col min="13896" max="13896" width="3.7109375" customWidth="1"/>
    <col min="13897" max="13897" width="2.85546875" customWidth="1"/>
    <col min="13898" max="13898" width="6.85546875" customWidth="1"/>
    <col min="13899" max="13905" width="1.7109375" customWidth="1"/>
    <col min="13906" max="13906" width="3.5703125" customWidth="1"/>
    <col min="13907" max="13929" width="1.7109375" customWidth="1"/>
    <col min="13930" max="13930" width="1" customWidth="1"/>
    <col min="13931" max="13931" width="1.7109375" customWidth="1"/>
    <col min="13932" max="13932" width="0.42578125" customWidth="1"/>
    <col min="13933" max="13944" width="1.7109375" customWidth="1"/>
    <col min="14081" max="14089" width="1.7109375" customWidth="1"/>
    <col min="14090" max="14091" width="3.140625" customWidth="1"/>
    <col min="14092" max="14092" width="1.7109375" customWidth="1"/>
    <col min="14093" max="14093" width="3.140625" customWidth="1"/>
    <col min="14094" max="14094" width="3" customWidth="1"/>
    <col min="14095" max="14095" width="4" customWidth="1"/>
    <col min="14096" max="14105" width="1.7109375" customWidth="1"/>
    <col min="14106" max="14106" width="3.5703125" customWidth="1"/>
    <col min="14107" max="14107" width="1.7109375" customWidth="1"/>
    <col min="14108" max="14108" width="5.28515625" customWidth="1"/>
    <col min="14109" max="14119" width="1.7109375" customWidth="1"/>
    <col min="14120" max="14120" width="3.5703125" customWidth="1"/>
    <col min="14121" max="14121" width="1.7109375" customWidth="1"/>
    <col min="14122" max="14122" width="3.7109375" customWidth="1"/>
    <col min="14123" max="14129" width="1.7109375" customWidth="1"/>
    <col min="14130" max="14130" width="5.28515625" customWidth="1"/>
    <col min="14131" max="14137" width="1.7109375" customWidth="1"/>
    <col min="14138" max="14138" width="2.5703125" customWidth="1"/>
    <col min="14139" max="14145" width="1.7109375" customWidth="1"/>
    <col min="14146" max="14146" width="3.7109375" customWidth="1"/>
    <col min="14147" max="14150" width="1.7109375" customWidth="1"/>
    <col min="14151" max="14151" width="5.140625" customWidth="1"/>
    <col min="14152" max="14152" width="3.7109375" customWidth="1"/>
    <col min="14153" max="14153" width="2.85546875" customWidth="1"/>
    <col min="14154" max="14154" width="6.85546875" customWidth="1"/>
    <col min="14155" max="14161" width="1.7109375" customWidth="1"/>
    <col min="14162" max="14162" width="3.5703125" customWidth="1"/>
    <col min="14163" max="14185" width="1.7109375" customWidth="1"/>
    <col min="14186" max="14186" width="1" customWidth="1"/>
    <col min="14187" max="14187" width="1.7109375" customWidth="1"/>
    <col min="14188" max="14188" width="0.42578125" customWidth="1"/>
    <col min="14189" max="14200" width="1.7109375" customWidth="1"/>
    <col min="14337" max="14345" width="1.7109375" customWidth="1"/>
    <col min="14346" max="14347" width="3.140625" customWidth="1"/>
    <col min="14348" max="14348" width="1.7109375" customWidth="1"/>
    <col min="14349" max="14349" width="3.140625" customWidth="1"/>
    <col min="14350" max="14350" width="3" customWidth="1"/>
    <col min="14351" max="14351" width="4" customWidth="1"/>
    <col min="14352" max="14361" width="1.7109375" customWidth="1"/>
    <col min="14362" max="14362" width="3.5703125" customWidth="1"/>
    <col min="14363" max="14363" width="1.7109375" customWidth="1"/>
    <col min="14364" max="14364" width="5.28515625" customWidth="1"/>
    <col min="14365" max="14375" width="1.7109375" customWidth="1"/>
    <col min="14376" max="14376" width="3.5703125" customWidth="1"/>
    <col min="14377" max="14377" width="1.7109375" customWidth="1"/>
    <col min="14378" max="14378" width="3.7109375" customWidth="1"/>
    <col min="14379" max="14385" width="1.7109375" customWidth="1"/>
    <col min="14386" max="14386" width="5.28515625" customWidth="1"/>
    <col min="14387" max="14393" width="1.7109375" customWidth="1"/>
    <col min="14394" max="14394" width="2.5703125" customWidth="1"/>
    <col min="14395" max="14401" width="1.7109375" customWidth="1"/>
    <col min="14402" max="14402" width="3.7109375" customWidth="1"/>
    <col min="14403" max="14406" width="1.7109375" customWidth="1"/>
    <col min="14407" max="14407" width="5.140625" customWidth="1"/>
    <col min="14408" max="14408" width="3.7109375" customWidth="1"/>
    <col min="14409" max="14409" width="2.85546875" customWidth="1"/>
    <col min="14410" max="14410" width="6.85546875" customWidth="1"/>
    <col min="14411" max="14417" width="1.7109375" customWidth="1"/>
    <col min="14418" max="14418" width="3.5703125" customWidth="1"/>
    <col min="14419" max="14441" width="1.7109375" customWidth="1"/>
    <col min="14442" max="14442" width="1" customWidth="1"/>
    <col min="14443" max="14443" width="1.7109375" customWidth="1"/>
    <col min="14444" max="14444" width="0.42578125" customWidth="1"/>
    <col min="14445" max="14456" width="1.7109375" customWidth="1"/>
    <col min="14593" max="14601" width="1.7109375" customWidth="1"/>
    <col min="14602" max="14603" width="3.140625" customWidth="1"/>
    <col min="14604" max="14604" width="1.7109375" customWidth="1"/>
    <col min="14605" max="14605" width="3.140625" customWidth="1"/>
    <col min="14606" max="14606" width="3" customWidth="1"/>
    <col min="14607" max="14607" width="4" customWidth="1"/>
    <col min="14608" max="14617" width="1.7109375" customWidth="1"/>
    <col min="14618" max="14618" width="3.5703125" customWidth="1"/>
    <col min="14619" max="14619" width="1.7109375" customWidth="1"/>
    <col min="14620" max="14620" width="5.28515625" customWidth="1"/>
    <col min="14621" max="14631" width="1.7109375" customWidth="1"/>
    <col min="14632" max="14632" width="3.5703125" customWidth="1"/>
    <col min="14633" max="14633" width="1.7109375" customWidth="1"/>
    <col min="14634" max="14634" width="3.7109375" customWidth="1"/>
    <col min="14635" max="14641" width="1.7109375" customWidth="1"/>
    <col min="14642" max="14642" width="5.28515625" customWidth="1"/>
    <col min="14643" max="14649" width="1.7109375" customWidth="1"/>
    <col min="14650" max="14650" width="2.5703125" customWidth="1"/>
    <col min="14651" max="14657" width="1.7109375" customWidth="1"/>
    <col min="14658" max="14658" width="3.7109375" customWidth="1"/>
    <col min="14659" max="14662" width="1.7109375" customWidth="1"/>
    <col min="14663" max="14663" width="5.140625" customWidth="1"/>
    <col min="14664" max="14664" width="3.7109375" customWidth="1"/>
    <col min="14665" max="14665" width="2.85546875" customWidth="1"/>
    <col min="14666" max="14666" width="6.85546875" customWidth="1"/>
    <col min="14667" max="14673" width="1.7109375" customWidth="1"/>
    <col min="14674" max="14674" width="3.5703125" customWidth="1"/>
    <col min="14675" max="14697" width="1.7109375" customWidth="1"/>
    <col min="14698" max="14698" width="1" customWidth="1"/>
    <col min="14699" max="14699" width="1.7109375" customWidth="1"/>
    <col min="14700" max="14700" width="0.42578125" customWidth="1"/>
    <col min="14701" max="14712" width="1.7109375" customWidth="1"/>
    <col min="14849" max="14857" width="1.7109375" customWidth="1"/>
    <col min="14858" max="14859" width="3.140625" customWidth="1"/>
    <col min="14860" max="14860" width="1.7109375" customWidth="1"/>
    <col min="14861" max="14861" width="3.140625" customWidth="1"/>
    <col min="14862" max="14862" width="3" customWidth="1"/>
    <col min="14863" max="14863" width="4" customWidth="1"/>
    <col min="14864" max="14873" width="1.7109375" customWidth="1"/>
    <col min="14874" max="14874" width="3.5703125" customWidth="1"/>
    <col min="14875" max="14875" width="1.7109375" customWidth="1"/>
    <col min="14876" max="14876" width="5.28515625" customWidth="1"/>
    <col min="14877" max="14887" width="1.7109375" customWidth="1"/>
    <col min="14888" max="14888" width="3.5703125" customWidth="1"/>
    <col min="14889" max="14889" width="1.7109375" customWidth="1"/>
    <col min="14890" max="14890" width="3.7109375" customWidth="1"/>
    <col min="14891" max="14897" width="1.7109375" customWidth="1"/>
    <col min="14898" max="14898" width="5.28515625" customWidth="1"/>
    <col min="14899" max="14905" width="1.7109375" customWidth="1"/>
    <col min="14906" max="14906" width="2.5703125" customWidth="1"/>
    <col min="14907" max="14913" width="1.7109375" customWidth="1"/>
    <col min="14914" max="14914" width="3.7109375" customWidth="1"/>
    <col min="14915" max="14918" width="1.7109375" customWidth="1"/>
    <col min="14919" max="14919" width="5.140625" customWidth="1"/>
    <col min="14920" max="14920" width="3.7109375" customWidth="1"/>
    <col min="14921" max="14921" width="2.85546875" customWidth="1"/>
    <col min="14922" max="14922" width="6.85546875" customWidth="1"/>
    <col min="14923" max="14929" width="1.7109375" customWidth="1"/>
    <col min="14930" max="14930" width="3.5703125" customWidth="1"/>
    <col min="14931" max="14953" width="1.7109375" customWidth="1"/>
    <col min="14954" max="14954" width="1" customWidth="1"/>
    <col min="14955" max="14955" width="1.7109375" customWidth="1"/>
    <col min="14956" max="14956" width="0.42578125" customWidth="1"/>
    <col min="14957" max="14968" width="1.7109375" customWidth="1"/>
    <col min="15105" max="15113" width="1.7109375" customWidth="1"/>
    <col min="15114" max="15115" width="3.140625" customWidth="1"/>
    <col min="15116" max="15116" width="1.7109375" customWidth="1"/>
    <col min="15117" max="15117" width="3.140625" customWidth="1"/>
    <col min="15118" max="15118" width="3" customWidth="1"/>
    <col min="15119" max="15119" width="4" customWidth="1"/>
    <col min="15120" max="15129" width="1.7109375" customWidth="1"/>
    <col min="15130" max="15130" width="3.5703125" customWidth="1"/>
    <col min="15131" max="15131" width="1.7109375" customWidth="1"/>
    <col min="15132" max="15132" width="5.28515625" customWidth="1"/>
    <col min="15133" max="15143" width="1.7109375" customWidth="1"/>
    <col min="15144" max="15144" width="3.5703125" customWidth="1"/>
    <col min="15145" max="15145" width="1.7109375" customWidth="1"/>
    <col min="15146" max="15146" width="3.7109375" customWidth="1"/>
    <col min="15147" max="15153" width="1.7109375" customWidth="1"/>
    <col min="15154" max="15154" width="5.28515625" customWidth="1"/>
    <col min="15155" max="15161" width="1.7109375" customWidth="1"/>
    <col min="15162" max="15162" width="2.5703125" customWidth="1"/>
    <col min="15163" max="15169" width="1.7109375" customWidth="1"/>
    <col min="15170" max="15170" width="3.7109375" customWidth="1"/>
    <col min="15171" max="15174" width="1.7109375" customWidth="1"/>
    <col min="15175" max="15175" width="5.140625" customWidth="1"/>
    <col min="15176" max="15176" width="3.7109375" customWidth="1"/>
    <col min="15177" max="15177" width="2.85546875" customWidth="1"/>
    <col min="15178" max="15178" width="6.85546875" customWidth="1"/>
    <col min="15179" max="15185" width="1.7109375" customWidth="1"/>
    <col min="15186" max="15186" width="3.5703125" customWidth="1"/>
    <col min="15187" max="15209" width="1.7109375" customWidth="1"/>
    <col min="15210" max="15210" width="1" customWidth="1"/>
    <col min="15211" max="15211" width="1.7109375" customWidth="1"/>
    <col min="15212" max="15212" width="0.42578125" customWidth="1"/>
    <col min="15213" max="15224" width="1.7109375" customWidth="1"/>
    <col min="15361" max="15369" width="1.7109375" customWidth="1"/>
    <col min="15370" max="15371" width="3.140625" customWidth="1"/>
    <col min="15372" max="15372" width="1.7109375" customWidth="1"/>
    <col min="15373" max="15373" width="3.140625" customWidth="1"/>
    <col min="15374" max="15374" width="3" customWidth="1"/>
    <col min="15375" max="15375" width="4" customWidth="1"/>
    <col min="15376" max="15385" width="1.7109375" customWidth="1"/>
    <col min="15386" max="15386" width="3.5703125" customWidth="1"/>
    <col min="15387" max="15387" width="1.7109375" customWidth="1"/>
    <col min="15388" max="15388" width="5.28515625" customWidth="1"/>
    <col min="15389" max="15399" width="1.7109375" customWidth="1"/>
    <col min="15400" max="15400" width="3.5703125" customWidth="1"/>
    <col min="15401" max="15401" width="1.7109375" customWidth="1"/>
    <col min="15402" max="15402" width="3.7109375" customWidth="1"/>
    <col min="15403" max="15409" width="1.7109375" customWidth="1"/>
    <col min="15410" max="15410" width="5.28515625" customWidth="1"/>
    <col min="15411" max="15417" width="1.7109375" customWidth="1"/>
    <col min="15418" max="15418" width="2.5703125" customWidth="1"/>
    <col min="15419" max="15425" width="1.7109375" customWidth="1"/>
    <col min="15426" max="15426" width="3.7109375" customWidth="1"/>
    <col min="15427" max="15430" width="1.7109375" customWidth="1"/>
    <col min="15431" max="15431" width="5.140625" customWidth="1"/>
    <col min="15432" max="15432" width="3.7109375" customWidth="1"/>
    <col min="15433" max="15433" width="2.85546875" customWidth="1"/>
    <col min="15434" max="15434" width="6.85546875" customWidth="1"/>
    <col min="15435" max="15441" width="1.7109375" customWidth="1"/>
    <col min="15442" max="15442" width="3.5703125" customWidth="1"/>
    <col min="15443" max="15465" width="1.7109375" customWidth="1"/>
    <col min="15466" max="15466" width="1" customWidth="1"/>
    <col min="15467" max="15467" width="1.7109375" customWidth="1"/>
    <col min="15468" max="15468" width="0.42578125" customWidth="1"/>
    <col min="15469" max="15480" width="1.7109375" customWidth="1"/>
    <col min="15617" max="15625" width="1.7109375" customWidth="1"/>
    <col min="15626" max="15627" width="3.140625" customWidth="1"/>
    <col min="15628" max="15628" width="1.7109375" customWidth="1"/>
    <col min="15629" max="15629" width="3.140625" customWidth="1"/>
    <col min="15630" max="15630" width="3" customWidth="1"/>
    <col min="15631" max="15631" width="4" customWidth="1"/>
    <col min="15632" max="15641" width="1.7109375" customWidth="1"/>
    <col min="15642" max="15642" width="3.5703125" customWidth="1"/>
    <col min="15643" max="15643" width="1.7109375" customWidth="1"/>
    <col min="15644" max="15644" width="5.28515625" customWidth="1"/>
    <col min="15645" max="15655" width="1.7109375" customWidth="1"/>
    <col min="15656" max="15656" width="3.5703125" customWidth="1"/>
    <col min="15657" max="15657" width="1.7109375" customWidth="1"/>
    <col min="15658" max="15658" width="3.7109375" customWidth="1"/>
    <col min="15659" max="15665" width="1.7109375" customWidth="1"/>
    <col min="15666" max="15666" width="5.28515625" customWidth="1"/>
    <col min="15667" max="15673" width="1.7109375" customWidth="1"/>
    <col min="15674" max="15674" width="2.5703125" customWidth="1"/>
    <col min="15675" max="15681" width="1.7109375" customWidth="1"/>
    <col min="15682" max="15682" width="3.7109375" customWidth="1"/>
    <col min="15683" max="15686" width="1.7109375" customWidth="1"/>
    <col min="15687" max="15687" width="5.140625" customWidth="1"/>
    <col min="15688" max="15688" width="3.7109375" customWidth="1"/>
    <col min="15689" max="15689" width="2.85546875" customWidth="1"/>
    <col min="15690" max="15690" width="6.85546875" customWidth="1"/>
    <col min="15691" max="15697" width="1.7109375" customWidth="1"/>
    <col min="15698" max="15698" width="3.5703125" customWidth="1"/>
    <col min="15699" max="15721" width="1.7109375" customWidth="1"/>
    <col min="15722" max="15722" width="1" customWidth="1"/>
    <col min="15723" max="15723" width="1.7109375" customWidth="1"/>
    <col min="15724" max="15724" width="0.42578125" customWidth="1"/>
    <col min="15725" max="15736" width="1.7109375" customWidth="1"/>
    <col min="15873" max="15881" width="1.7109375" customWidth="1"/>
    <col min="15882" max="15883" width="3.140625" customWidth="1"/>
    <col min="15884" max="15884" width="1.7109375" customWidth="1"/>
    <col min="15885" max="15885" width="3.140625" customWidth="1"/>
    <col min="15886" max="15886" width="3" customWidth="1"/>
    <col min="15887" max="15887" width="4" customWidth="1"/>
    <col min="15888" max="15897" width="1.7109375" customWidth="1"/>
    <col min="15898" max="15898" width="3.5703125" customWidth="1"/>
    <col min="15899" max="15899" width="1.7109375" customWidth="1"/>
    <col min="15900" max="15900" width="5.28515625" customWidth="1"/>
    <col min="15901" max="15911" width="1.7109375" customWidth="1"/>
    <col min="15912" max="15912" width="3.5703125" customWidth="1"/>
    <col min="15913" max="15913" width="1.7109375" customWidth="1"/>
    <col min="15914" max="15914" width="3.7109375" customWidth="1"/>
    <col min="15915" max="15921" width="1.7109375" customWidth="1"/>
    <col min="15922" max="15922" width="5.28515625" customWidth="1"/>
    <col min="15923" max="15929" width="1.7109375" customWidth="1"/>
    <col min="15930" max="15930" width="2.5703125" customWidth="1"/>
    <col min="15931" max="15937" width="1.7109375" customWidth="1"/>
    <col min="15938" max="15938" width="3.7109375" customWidth="1"/>
    <col min="15939" max="15942" width="1.7109375" customWidth="1"/>
    <col min="15943" max="15943" width="5.140625" customWidth="1"/>
    <col min="15944" max="15944" width="3.7109375" customWidth="1"/>
    <col min="15945" max="15945" width="2.85546875" customWidth="1"/>
    <col min="15946" max="15946" width="6.85546875" customWidth="1"/>
    <col min="15947" max="15953" width="1.7109375" customWidth="1"/>
    <col min="15954" max="15954" width="3.5703125" customWidth="1"/>
    <col min="15955" max="15977" width="1.7109375" customWidth="1"/>
    <col min="15978" max="15978" width="1" customWidth="1"/>
    <col min="15979" max="15979" width="1.7109375" customWidth="1"/>
    <col min="15980" max="15980" width="0.42578125" customWidth="1"/>
    <col min="15981" max="15992" width="1.7109375" customWidth="1"/>
    <col min="16129" max="16137" width="1.7109375" customWidth="1"/>
    <col min="16138" max="16139" width="3.140625" customWidth="1"/>
    <col min="16140" max="16140" width="1.7109375" customWidth="1"/>
    <col min="16141" max="16141" width="3.140625" customWidth="1"/>
    <col min="16142" max="16142" width="3" customWidth="1"/>
    <col min="16143" max="16143" width="4" customWidth="1"/>
    <col min="16144" max="16153" width="1.7109375" customWidth="1"/>
    <col min="16154" max="16154" width="3.5703125" customWidth="1"/>
    <col min="16155" max="16155" width="1.7109375" customWidth="1"/>
    <col min="16156" max="16156" width="5.28515625" customWidth="1"/>
    <col min="16157" max="16167" width="1.7109375" customWidth="1"/>
    <col min="16168" max="16168" width="3.5703125" customWidth="1"/>
    <col min="16169" max="16169" width="1.7109375" customWidth="1"/>
    <col min="16170" max="16170" width="3.7109375" customWidth="1"/>
    <col min="16171" max="16177" width="1.7109375" customWidth="1"/>
    <col min="16178" max="16178" width="5.28515625" customWidth="1"/>
    <col min="16179" max="16185" width="1.7109375" customWidth="1"/>
    <col min="16186" max="16186" width="2.5703125" customWidth="1"/>
    <col min="16187" max="16193" width="1.7109375" customWidth="1"/>
    <col min="16194" max="16194" width="3.7109375" customWidth="1"/>
    <col min="16195" max="16198" width="1.7109375" customWidth="1"/>
    <col min="16199" max="16199" width="5.140625" customWidth="1"/>
    <col min="16200" max="16200" width="3.7109375" customWidth="1"/>
    <col min="16201" max="16201" width="2.85546875" customWidth="1"/>
    <col min="16202" max="16202" width="6.85546875" customWidth="1"/>
    <col min="16203" max="16209" width="1.7109375" customWidth="1"/>
    <col min="16210" max="16210" width="3.5703125" customWidth="1"/>
    <col min="16211" max="16233" width="1.7109375" customWidth="1"/>
    <col min="16234" max="16234" width="1" customWidth="1"/>
    <col min="16235" max="16235" width="1.7109375" customWidth="1"/>
    <col min="16236" max="16236" width="0.42578125" customWidth="1"/>
    <col min="16237" max="16248" width="1.7109375" customWidth="1"/>
  </cols>
  <sheetData>
    <row r="1" spans="1:125" ht="24" customHeight="1" thickTop="1" x14ac:dyDescent="0.25">
      <c r="A1" s="106" t="s">
        <v>100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8"/>
    </row>
    <row r="2" spans="1:125" ht="17.25" customHeight="1" x14ac:dyDescent="0.25">
      <c r="A2" s="4"/>
      <c r="B2" s="5"/>
      <c r="C2" s="109" t="str">
        <f>'[1]Objetivos PMD'!$B$3</f>
        <v>Municipio:  SAN DIEGO DE ALEJANDRIA, JALISCO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6"/>
    </row>
    <row r="3" spans="1:125" ht="3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E3" s="9"/>
    </row>
    <row r="4" spans="1:125" ht="9.9499999999999993" customHeight="1" x14ac:dyDescent="0.25">
      <c r="A4" s="110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 t="s">
        <v>1</v>
      </c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 t="s">
        <v>2</v>
      </c>
      <c r="AE4" s="111"/>
      <c r="AF4" s="111"/>
      <c r="AG4" s="112" t="s">
        <v>3</v>
      </c>
      <c r="AH4" s="112"/>
      <c r="AI4" s="112"/>
      <c r="AJ4" s="113"/>
      <c r="AK4" s="85" t="s">
        <v>4</v>
      </c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7"/>
      <c r="AY4" s="85">
        <v>131</v>
      </c>
      <c r="AZ4" s="86"/>
      <c r="BA4" s="86"/>
      <c r="BB4" s="86"/>
      <c r="BC4" s="86"/>
      <c r="BD4" s="86"/>
      <c r="BE4" s="86"/>
      <c r="BF4" s="87"/>
      <c r="BG4" s="85">
        <v>132</v>
      </c>
      <c r="BH4" s="86"/>
      <c r="BI4" s="86"/>
      <c r="BJ4" s="86"/>
      <c r="BK4" s="86"/>
      <c r="BL4" s="86"/>
      <c r="BM4" s="86"/>
      <c r="BN4" s="87"/>
      <c r="BO4" s="85">
        <v>132</v>
      </c>
      <c r="BP4" s="86"/>
      <c r="BQ4" s="86"/>
      <c r="BR4" s="86"/>
      <c r="BS4" s="86"/>
      <c r="BT4" s="86"/>
      <c r="BU4" s="86"/>
      <c r="BV4" s="87"/>
      <c r="BW4" s="85">
        <v>133</v>
      </c>
      <c r="BX4" s="86"/>
      <c r="BY4" s="86"/>
      <c r="BZ4" s="86"/>
      <c r="CA4" s="86"/>
      <c r="CB4" s="86"/>
      <c r="CC4" s="86"/>
      <c r="CD4" s="87"/>
      <c r="CE4" s="85">
        <v>134</v>
      </c>
      <c r="CF4" s="86"/>
      <c r="CG4" s="86"/>
      <c r="CH4" s="86"/>
      <c r="CI4" s="86"/>
      <c r="CJ4" s="86"/>
      <c r="CK4" s="86"/>
      <c r="CL4" s="86"/>
      <c r="CM4" s="87"/>
      <c r="CN4" s="88" t="s">
        <v>101</v>
      </c>
      <c r="CO4" s="89"/>
      <c r="CP4" s="89"/>
      <c r="CQ4" s="89"/>
      <c r="CR4" s="89"/>
      <c r="CS4" s="89"/>
      <c r="CT4" s="89"/>
      <c r="CU4" s="90"/>
      <c r="CV4" s="88" t="s">
        <v>102</v>
      </c>
      <c r="CW4" s="89"/>
      <c r="CX4" s="89"/>
      <c r="CY4" s="89"/>
      <c r="CZ4" s="89"/>
      <c r="DA4" s="89"/>
      <c r="DB4" s="89"/>
      <c r="DC4" s="89"/>
      <c r="DD4" s="89"/>
      <c r="DE4" s="97"/>
    </row>
    <row r="5" spans="1:125" ht="9.9499999999999993" customHeight="1" x14ac:dyDescent="0.25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2"/>
      <c r="AH5" s="112"/>
      <c r="AI5" s="112"/>
      <c r="AJ5" s="113"/>
      <c r="AK5" s="100" t="s">
        <v>5</v>
      </c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2"/>
      <c r="AY5" s="91" t="s">
        <v>103</v>
      </c>
      <c r="AZ5" s="92"/>
      <c r="BA5" s="92"/>
      <c r="BB5" s="92"/>
      <c r="BC5" s="92"/>
      <c r="BD5" s="92"/>
      <c r="BE5" s="92"/>
      <c r="BF5" s="93"/>
      <c r="BG5" s="91" t="s">
        <v>104</v>
      </c>
      <c r="BH5" s="92"/>
      <c r="BI5" s="92"/>
      <c r="BJ5" s="92"/>
      <c r="BK5" s="92"/>
      <c r="BL5" s="92"/>
      <c r="BM5" s="92"/>
      <c r="BN5" s="93"/>
      <c r="BO5" s="91" t="s">
        <v>105</v>
      </c>
      <c r="BP5" s="92"/>
      <c r="BQ5" s="92"/>
      <c r="BR5" s="92"/>
      <c r="BS5" s="92"/>
      <c r="BT5" s="92"/>
      <c r="BU5" s="92"/>
      <c r="BV5" s="93"/>
      <c r="BW5" s="91" t="s">
        <v>106</v>
      </c>
      <c r="BX5" s="103"/>
      <c r="BY5" s="103"/>
      <c r="BZ5" s="103"/>
      <c r="CA5" s="103"/>
      <c r="CB5" s="103"/>
      <c r="CC5" s="103"/>
      <c r="CD5" s="104"/>
      <c r="CE5" s="105" t="s">
        <v>107</v>
      </c>
      <c r="CF5" s="103"/>
      <c r="CG5" s="103"/>
      <c r="CH5" s="103"/>
      <c r="CI5" s="103"/>
      <c r="CJ5" s="103"/>
      <c r="CK5" s="103"/>
      <c r="CL5" s="103"/>
      <c r="CM5" s="104"/>
      <c r="CN5" s="91"/>
      <c r="CO5" s="92"/>
      <c r="CP5" s="92"/>
      <c r="CQ5" s="92"/>
      <c r="CR5" s="92"/>
      <c r="CS5" s="92"/>
      <c r="CT5" s="92"/>
      <c r="CU5" s="93"/>
      <c r="CV5" s="91"/>
      <c r="CW5" s="92"/>
      <c r="CX5" s="92"/>
      <c r="CY5" s="92"/>
      <c r="CZ5" s="92"/>
      <c r="DA5" s="92"/>
      <c r="DB5" s="92"/>
      <c r="DC5" s="92"/>
      <c r="DD5" s="92"/>
      <c r="DE5" s="98"/>
    </row>
    <row r="6" spans="1:125" ht="9.9499999999999993" customHeight="1" x14ac:dyDescent="0.25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2"/>
      <c r="AH6" s="112"/>
      <c r="AI6" s="112"/>
      <c r="AJ6" s="112"/>
      <c r="AK6" s="78" t="s">
        <v>6</v>
      </c>
      <c r="AL6" s="78"/>
      <c r="AM6" s="78"/>
      <c r="AN6" s="78"/>
      <c r="AO6" s="78"/>
      <c r="AP6" s="78"/>
      <c r="AQ6" s="78" t="s">
        <v>7</v>
      </c>
      <c r="AR6" s="78"/>
      <c r="AS6" s="78"/>
      <c r="AT6" s="78"/>
      <c r="AU6" s="78"/>
      <c r="AV6" s="78"/>
      <c r="AW6" s="78"/>
      <c r="AX6" s="78"/>
      <c r="AY6" s="79" t="s">
        <v>108</v>
      </c>
      <c r="AZ6" s="80"/>
      <c r="BA6" s="80"/>
      <c r="BB6" s="80"/>
      <c r="BC6" s="80"/>
      <c r="BD6" s="80"/>
      <c r="BE6" s="80"/>
      <c r="BF6" s="81"/>
      <c r="BG6" s="94"/>
      <c r="BH6" s="95"/>
      <c r="BI6" s="95"/>
      <c r="BJ6" s="95"/>
      <c r="BK6" s="95"/>
      <c r="BL6" s="95"/>
      <c r="BM6" s="95"/>
      <c r="BN6" s="96"/>
      <c r="BO6" s="94"/>
      <c r="BP6" s="95"/>
      <c r="BQ6" s="95"/>
      <c r="BR6" s="95"/>
      <c r="BS6" s="95"/>
      <c r="BT6" s="95"/>
      <c r="BU6" s="95"/>
      <c r="BV6" s="96"/>
      <c r="BW6" s="100"/>
      <c r="BX6" s="101"/>
      <c r="BY6" s="101"/>
      <c r="BZ6" s="101"/>
      <c r="CA6" s="101"/>
      <c r="CB6" s="101"/>
      <c r="CC6" s="101"/>
      <c r="CD6" s="102"/>
      <c r="CE6" s="100"/>
      <c r="CF6" s="101"/>
      <c r="CG6" s="101"/>
      <c r="CH6" s="101"/>
      <c r="CI6" s="101"/>
      <c r="CJ6" s="101"/>
      <c r="CK6" s="101"/>
      <c r="CL6" s="101"/>
      <c r="CM6" s="102"/>
      <c r="CN6" s="94"/>
      <c r="CO6" s="95"/>
      <c r="CP6" s="95"/>
      <c r="CQ6" s="95"/>
      <c r="CR6" s="95"/>
      <c r="CS6" s="95"/>
      <c r="CT6" s="95"/>
      <c r="CU6" s="96"/>
      <c r="CV6" s="94"/>
      <c r="CW6" s="95"/>
      <c r="CX6" s="95"/>
      <c r="CY6" s="95"/>
      <c r="CZ6" s="95"/>
      <c r="DA6" s="95"/>
      <c r="DB6" s="95"/>
      <c r="DC6" s="95"/>
      <c r="DD6" s="95"/>
      <c r="DE6" s="99"/>
    </row>
    <row r="7" spans="1:125" s="11" customFormat="1" ht="6" hidden="1" customHeight="1" x14ac:dyDescent="0.2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3">
        <v>35480</v>
      </c>
      <c r="AH7" s="3"/>
      <c r="AI7" s="3"/>
      <c r="AJ7" s="3"/>
      <c r="AK7" s="82"/>
      <c r="AL7" s="82"/>
      <c r="AM7" s="82"/>
      <c r="AN7" s="82"/>
      <c r="AO7" s="82"/>
      <c r="AP7" s="82"/>
      <c r="AQ7" s="83"/>
      <c r="AR7" s="83"/>
      <c r="AS7" s="83"/>
      <c r="AT7" s="83"/>
      <c r="AU7" s="83"/>
      <c r="AV7" s="83"/>
      <c r="AW7" s="83"/>
      <c r="AX7" s="83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10"/>
    </row>
    <row r="8" spans="1:125" s="11" customFormat="1" ht="23.25" customHeight="1" x14ac:dyDescent="0.2">
      <c r="A8" s="49" t="s">
        <v>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  <c r="P8" s="39" t="s">
        <v>9</v>
      </c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40">
        <v>401</v>
      </c>
      <c r="AE8" s="40"/>
      <c r="AF8" s="40"/>
      <c r="AG8" s="41">
        <v>9</v>
      </c>
      <c r="AH8" s="41"/>
      <c r="AI8" s="41"/>
      <c r="AJ8" s="41"/>
      <c r="AK8" s="84">
        <v>10859.95</v>
      </c>
      <c r="AL8" s="84"/>
      <c r="AM8" s="84"/>
      <c r="AN8" s="84"/>
      <c r="AO8" s="84"/>
      <c r="AP8" s="84"/>
      <c r="AQ8" s="23">
        <f>AG8*AK8*12</f>
        <v>1172874.6000000001</v>
      </c>
      <c r="AR8" s="23"/>
      <c r="AS8" s="23"/>
      <c r="AT8" s="23"/>
      <c r="AU8" s="23"/>
      <c r="AV8" s="23"/>
      <c r="AW8" s="23"/>
      <c r="AX8" s="23"/>
      <c r="AY8" s="33">
        <v>0</v>
      </c>
      <c r="AZ8" s="33"/>
      <c r="BA8" s="33"/>
      <c r="BB8" s="33"/>
      <c r="BC8" s="33"/>
      <c r="BD8" s="33"/>
      <c r="BE8" s="33"/>
      <c r="BF8" s="33"/>
      <c r="BG8" s="33">
        <f>AQ8/365*20*0.25</f>
        <v>16066.775342465755</v>
      </c>
      <c r="BH8" s="33"/>
      <c r="BI8" s="33"/>
      <c r="BJ8" s="33"/>
      <c r="BK8" s="33"/>
      <c r="BL8" s="33"/>
      <c r="BM8" s="33"/>
      <c r="BN8" s="33"/>
      <c r="BO8" s="33">
        <f>AQ8/365*50</f>
        <v>160667.75342465757</v>
      </c>
      <c r="BP8" s="33"/>
      <c r="BQ8" s="33"/>
      <c r="BR8" s="33"/>
      <c r="BS8" s="33"/>
      <c r="BT8" s="33"/>
      <c r="BU8" s="33"/>
      <c r="BV8" s="33"/>
      <c r="BW8" s="33">
        <v>0</v>
      </c>
      <c r="BX8" s="33"/>
      <c r="BY8" s="33"/>
      <c r="BZ8" s="33"/>
      <c r="CA8" s="33"/>
      <c r="CB8" s="33"/>
      <c r="CC8" s="33"/>
      <c r="CD8" s="33"/>
      <c r="CE8" s="33">
        <v>0</v>
      </c>
      <c r="CF8" s="33"/>
      <c r="CG8" s="33"/>
      <c r="CH8" s="33"/>
      <c r="CI8" s="33"/>
      <c r="CJ8" s="33"/>
      <c r="CK8" s="33"/>
      <c r="CL8" s="33"/>
      <c r="CM8" s="33"/>
      <c r="CN8" s="33">
        <v>0</v>
      </c>
      <c r="CO8" s="33"/>
      <c r="CP8" s="33"/>
      <c r="CQ8" s="33"/>
      <c r="CR8" s="33"/>
      <c r="CS8" s="33"/>
      <c r="CT8" s="33"/>
      <c r="CU8" s="33"/>
      <c r="CV8" s="23">
        <f>SUM(AQ8:CU8)</f>
        <v>1349609.1287671234</v>
      </c>
      <c r="CW8" s="23"/>
      <c r="CX8" s="23"/>
      <c r="CY8" s="23"/>
      <c r="CZ8" s="23"/>
      <c r="DA8" s="23"/>
      <c r="DB8" s="23"/>
      <c r="DC8" s="23"/>
      <c r="DD8" s="23"/>
      <c r="DE8" s="24"/>
    </row>
    <row r="9" spans="1:125" s="11" customFormat="1" ht="23.25" customHeight="1" x14ac:dyDescent="0.2">
      <c r="A9" s="49" t="s">
        <v>10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1"/>
      <c r="P9" s="39" t="s">
        <v>11</v>
      </c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40">
        <v>401</v>
      </c>
      <c r="AE9" s="40"/>
      <c r="AF9" s="40"/>
      <c r="AG9" s="41">
        <v>1</v>
      </c>
      <c r="AH9" s="41"/>
      <c r="AI9" s="41"/>
      <c r="AJ9" s="41"/>
      <c r="AK9" s="46">
        <v>34523.21</v>
      </c>
      <c r="AL9" s="47"/>
      <c r="AM9" s="47"/>
      <c r="AN9" s="47"/>
      <c r="AO9" s="47"/>
      <c r="AP9" s="48"/>
      <c r="AQ9" s="23">
        <f>AG9*AK9*12</f>
        <v>414278.52</v>
      </c>
      <c r="AR9" s="23"/>
      <c r="AS9" s="23"/>
      <c r="AT9" s="23"/>
      <c r="AU9" s="23"/>
      <c r="AV9" s="23"/>
      <c r="AW9" s="23"/>
      <c r="AX9" s="23"/>
      <c r="AY9" s="30">
        <v>0</v>
      </c>
      <c r="AZ9" s="31"/>
      <c r="BA9" s="31"/>
      <c r="BB9" s="31"/>
      <c r="BC9" s="31"/>
      <c r="BD9" s="31"/>
      <c r="BE9" s="31"/>
      <c r="BF9" s="32"/>
      <c r="BG9" s="33">
        <f>AQ9/365*20*0.25</f>
        <v>5675.0482191780829</v>
      </c>
      <c r="BH9" s="33"/>
      <c r="BI9" s="33"/>
      <c r="BJ9" s="33"/>
      <c r="BK9" s="33"/>
      <c r="BL9" s="33"/>
      <c r="BM9" s="33"/>
      <c r="BN9" s="33"/>
      <c r="BO9" s="30">
        <f t="shared" ref="BO9:BO71" si="0">AQ9/365*50</f>
        <v>56750.482191780829</v>
      </c>
      <c r="BP9" s="31"/>
      <c r="BQ9" s="31"/>
      <c r="BR9" s="31"/>
      <c r="BS9" s="31"/>
      <c r="BT9" s="31"/>
      <c r="BU9" s="31"/>
      <c r="BV9" s="32"/>
      <c r="BW9" s="33">
        <v>0</v>
      </c>
      <c r="BX9" s="33"/>
      <c r="BY9" s="33"/>
      <c r="BZ9" s="33"/>
      <c r="CA9" s="33"/>
      <c r="CB9" s="33"/>
      <c r="CC9" s="33"/>
      <c r="CD9" s="33"/>
      <c r="CE9" s="33">
        <v>0</v>
      </c>
      <c r="CF9" s="33"/>
      <c r="CG9" s="33"/>
      <c r="CH9" s="33"/>
      <c r="CI9" s="33"/>
      <c r="CJ9" s="33"/>
      <c r="CK9" s="33"/>
      <c r="CL9" s="33"/>
      <c r="CM9" s="33"/>
      <c r="CN9" s="33">
        <v>0</v>
      </c>
      <c r="CO9" s="33"/>
      <c r="CP9" s="33"/>
      <c r="CQ9" s="33"/>
      <c r="CR9" s="33"/>
      <c r="CS9" s="33"/>
      <c r="CT9" s="33"/>
      <c r="CU9" s="33"/>
      <c r="CV9" s="23">
        <f t="shared" ref="CV9:CV71" si="1">SUM(AQ9:CU9)</f>
        <v>476704.05041095894</v>
      </c>
      <c r="CW9" s="23"/>
      <c r="CX9" s="23"/>
      <c r="CY9" s="23"/>
      <c r="CZ9" s="23"/>
      <c r="DA9" s="23"/>
      <c r="DB9" s="23"/>
      <c r="DC9" s="23"/>
      <c r="DD9" s="23"/>
      <c r="DE9" s="24"/>
      <c r="DU9" s="12"/>
    </row>
    <row r="10" spans="1:125" s="11" customFormat="1" ht="23.25" customHeight="1" x14ac:dyDescent="0.2">
      <c r="A10" s="49" t="s">
        <v>12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39" t="s">
        <v>11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40">
        <v>401</v>
      </c>
      <c r="AE10" s="40"/>
      <c r="AF10" s="40"/>
      <c r="AG10" s="41">
        <v>1</v>
      </c>
      <c r="AH10" s="41"/>
      <c r="AI10" s="41"/>
      <c r="AJ10" s="41"/>
      <c r="AK10" s="46">
        <v>5564.94</v>
      </c>
      <c r="AL10" s="47"/>
      <c r="AM10" s="47"/>
      <c r="AN10" s="47"/>
      <c r="AO10" s="47"/>
      <c r="AP10" s="48"/>
      <c r="AQ10" s="23">
        <f t="shared" ref="AQ10:AQ73" si="2">AG10*AK10*12</f>
        <v>66779.28</v>
      </c>
      <c r="AR10" s="23"/>
      <c r="AS10" s="23"/>
      <c r="AT10" s="23"/>
      <c r="AU10" s="23"/>
      <c r="AV10" s="23"/>
      <c r="AW10" s="23"/>
      <c r="AX10" s="23"/>
      <c r="AY10" s="75">
        <v>0</v>
      </c>
      <c r="AZ10" s="76"/>
      <c r="BA10" s="76"/>
      <c r="BB10" s="76"/>
      <c r="BC10" s="76"/>
      <c r="BD10" s="76"/>
      <c r="BE10" s="76"/>
      <c r="BF10" s="77"/>
      <c r="BG10" s="33">
        <f t="shared" ref="BG10:BG73" si="3">AQ10/365*20*0.25</f>
        <v>914.78465753424655</v>
      </c>
      <c r="BH10" s="33"/>
      <c r="BI10" s="33"/>
      <c r="BJ10" s="33"/>
      <c r="BK10" s="33"/>
      <c r="BL10" s="33"/>
      <c r="BM10" s="33"/>
      <c r="BN10" s="33"/>
      <c r="BO10" s="30">
        <f t="shared" si="0"/>
        <v>9147.8465753424662</v>
      </c>
      <c r="BP10" s="31"/>
      <c r="BQ10" s="31"/>
      <c r="BR10" s="31"/>
      <c r="BS10" s="31"/>
      <c r="BT10" s="31"/>
      <c r="BU10" s="31"/>
      <c r="BV10" s="32"/>
      <c r="BW10" s="33">
        <v>0</v>
      </c>
      <c r="BX10" s="33"/>
      <c r="BY10" s="33"/>
      <c r="BZ10" s="33"/>
      <c r="CA10" s="33"/>
      <c r="CB10" s="33"/>
      <c r="CC10" s="33"/>
      <c r="CD10" s="33"/>
      <c r="CE10" s="33">
        <v>0</v>
      </c>
      <c r="CF10" s="33"/>
      <c r="CG10" s="33"/>
      <c r="CH10" s="33"/>
      <c r="CI10" s="33"/>
      <c r="CJ10" s="33"/>
      <c r="CK10" s="33"/>
      <c r="CL10" s="33"/>
      <c r="CM10" s="33"/>
      <c r="CN10" s="33">
        <v>0</v>
      </c>
      <c r="CO10" s="33"/>
      <c r="CP10" s="33"/>
      <c r="CQ10" s="33"/>
      <c r="CR10" s="33"/>
      <c r="CS10" s="33"/>
      <c r="CT10" s="33"/>
      <c r="CU10" s="33"/>
      <c r="CV10" s="23">
        <f t="shared" si="1"/>
        <v>76841.911232876708</v>
      </c>
      <c r="CW10" s="23"/>
      <c r="CX10" s="23"/>
      <c r="CY10" s="23"/>
      <c r="CZ10" s="23"/>
      <c r="DA10" s="23"/>
      <c r="DB10" s="23"/>
      <c r="DC10" s="23"/>
      <c r="DD10" s="23"/>
      <c r="DE10" s="24"/>
      <c r="DU10" s="13"/>
    </row>
    <row r="11" spans="1:125" s="11" customFormat="1" ht="23.25" customHeight="1" x14ac:dyDescent="0.2">
      <c r="A11" s="49" t="s">
        <v>13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  <c r="P11" s="39" t="s">
        <v>11</v>
      </c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40">
        <v>401</v>
      </c>
      <c r="AE11" s="40"/>
      <c r="AF11" s="40"/>
      <c r="AG11" s="41">
        <v>1</v>
      </c>
      <c r="AH11" s="41"/>
      <c r="AI11" s="41"/>
      <c r="AJ11" s="41"/>
      <c r="AK11" s="46">
        <v>5564.94</v>
      </c>
      <c r="AL11" s="47"/>
      <c r="AM11" s="47"/>
      <c r="AN11" s="47"/>
      <c r="AO11" s="47"/>
      <c r="AP11" s="48"/>
      <c r="AQ11" s="23">
        <f>AG11*AK11*12</f>
        <v>66779.28</v>
      </c>
      <c r="AR11" s="23"/>
      <c r="AS11" s="23"/>
      <c r="AT11" s="23"/>
      <c r="AU11" s="23"/>
      <c r="AV11" s="23"/>
      <c r="AW11" s="23"/>
      <c r="AX11" s="23"/>
      <c r="AY11" s="72">
        <v>0</v>
      </c>
      <c r="AZ11" s="73"/>
      <c r="BA11" s="73"/>
      <c r="BB11" s="73"/>
      <c r="BC11" s="73"/>
      <c r="BD11" s="73"/>
      <c r="BE11" s="73"/>
      <c r="BF11" s="74"/>
      <c r="BG11" s="33">
        <f t="shared" si="3"/>
        <v>914.78465753424655</v>
      </c>
      <c r="BH11" s="33"/>
      <c r="BI11" s="33"/>
      <c r="BJ11" s="33"/>
      <c r="BK11" s="33"/>
      <c r="BL11" s="33"/>
      <c r="BM11" s="33"/>
      <c r="BN11" s="33"/>
      <c r="BO11" s="30">
        <f>AQ11/365*50</f>
        <v>9147.8465753424662</v>
      </c>
      <c r="BP11" s="31"/>
      <c r="BQ11" s="31"/>
      <c r="BR11" s="31"/>
      <c r="BS11" s="31"/>
      <c r="BT11" s="31"/>
      <c r="BU11" s="31"/>
      <c r="BV11" s="32"/>
      <c r="BW11" s="33">
        <v>0</v>
      </c>
      <c r="BX11" s="33"/>
      <c r="BY11" s="33"/>
      <c r="BZ11" s="33"/>
      <c r="CA11" s="33"/>
      <c r="CB11" s="33"/>
      <c r="CC11" s="33"/>
      <c r="CD11" s="33"/>
      <c r="CE11" s="33">
        <v>0</v>
      </c>
      <c r="CF11" s="33"/>
      <c r="CG11" s="33"/>
      <c r="CH11" s="33"/>
      <c r="CI11" s="33"/>
      <c r="CJ11" s="33"/>
      <c r="CK11" s="33"/>
      <c r="CL11" s="33"/>
      <c r="CM11" s="33"/>
      <c r="CN11" s="33">
        <v>0</v>
      </c>
      <c r="CO11" s="33"/>
      <c r="CP11" s="33"/>
      <c r="CQ11" s="33"/>
      <c r="CR11" s="33"/>
      <c r="CS11" s="33"/>
      <c r="CT11" s="33"/>
      <c r="CU11" s="33"/>
      <c r="CV11" s="23">
        <f>SUM(AQ11:CU11)</f>
        <v>76841.911232876708</v>
      </c>
      <c r="CW11" s="23"/>
      <c r="CX11" s="23"/>
      <c r="CY11" s="23"/>
      <c r="CZ11" s="23"/>
      <c r="DA11" s="23"/>
      <c r="DB11" s="23"/>
      <c r="DC11" s="23"/>
      <c r="DD11" s="23"/>
      <c r="DE11" s="24"/>
    </row>
    <row r="12" spans="1:125" s="11" customFormat="1" ht="23.25" customHeight="1" x14ac:dyDescent="0.2">
      <c r="A12" s="49" t="s">
        <v>14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1"/>
      <c r="P12" s="39" t="s">
        <v>11</v>
      </c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40">
        <v>401</v>
      </c>
      <c r="AE12" s="40"/>
      <c r="AF12" s="40"/>
      <c r="AG12" s="41">
        <v>2</v>
      </c>
      <c r="AH12" s="41"/>
      <c r="AI12" s="41"/>
      <c r="AJ12" s="41"/>
      <c r="AK12" s="46">
        <v>4753.43</v>
      </c>
      <c r="AL12" s="47"/>
      <c r="AM12" s="47"/>
      <c r="AN12" s="47"/>
      <c r="AO12" s="47"/>
      <c r="AP12" s="48"/>
      <c r="AQ12" s="23">
        <f t="shared" si="2"/>
        <v>114082.32</v>
      </c>
      <c r="AR12" s="23"/>
      <c r="AS12" s="23"/>
      <c r="AT12" s="23"/>
      <c r="AU12" s="23"/>
      <c r="AV12" s="23"/>
      <c r="AW12" s="23"/>
      <c r="AX12" s="23"/>
      <c r="AY12" s="72">
        <v>0</v>
      </c>
      <c r="AZ12" s="73"/>
      <c r="BA12" s="73"/>
      <c r="BB12" s="73"/>
      <c r="BC12" s="73"/>
      <c r="BD12" s="73"/>
      <c r="BE12" s="73"/>
      <c r="BF12" s="74"/>
      <c r="BG12" s="33">
        <f t="shared" si="3"/>
        <v>1562.7715068493151</v>
      </c>
      <c r="BH12" s="33"/>
      <c r="BI12" s="33"/>
      <c r="BJ12" s="33"/>
      <c r="BK12" s="33"/>
      <c r="BL12" s="33"/>
      <c r="BM12" s="33"/>
      <c r="BN12" s="33"/>
      <c r="BO12" s="30">
        <f t="shared" si="0"/>
        <v>15627.715068493151</v>
      </c>
      <c r="BP12" s="31"/>
      <c r="BQ12" s="31"/>
      <c r="BR12" s="31"/>
      <c r="BS12" s="31"/>
      <c r="BT12" s="31"/>
      <c r="BU12" s="31"/>
      <c r="BV12" s="32"/>
      <c r="BW12" s="33">
        <v>0</v>
      </c>
      <c r="BX12" s="33"/>
      <c r="BY12" s="33"/>
      <c r="BZ12" s="33"/>
      <c r="CA12" s="33"/>
      <c r="CB12" s="33"/>
      <c r="CC12" s="33"/>
      <c r="CD12" s="33"/>
      <c r="CE12" s="33">
        <v>0</v>
      </c>
      <c r="CF12" s="33"/>
      <c r="CG12" s="33"/>
      <c r="CH12" s="33"/>
      <c r="CI12" s="33"/>
      <c r="CJ12" s="33"/>
      <c r="CK12" s="33"/>
      <c r="CL12" s="33"/>
      <c r="CM12" s="33"/>
      <c r="CN12" s="33">
        <v>0</v>
      </c>
      <c r="CO12" s="33"/>
      <c r="CP12" s="33"/>
      <c r="CQ12" s="33"/>
      <c r="CR12" s="33"/>
      <c r="CS12" s="33"/>
      <c r="CT12" s="33"/>
      <c r="CU12" s="33"/>
      <c r="CV12" s="23">
        <f t="shared" si="1"/>
        <v>131272.80657534246</v>
      </c>
      <c r="CW12" s="23"/>
      <c r="CX12" s="23"/>
      <c r="CY12" s="23"/>
      <c r="CZ12" s="23"/>
      <c r="DA12" s="23"/>
      <c r="DB12" s="23"/>
      <c r="DC12" s="23"/>
      <c r="DD12" s="23"/>
      <c r="DE12" s="24"/>
    </row>
    <row r="13" spans="1:125" s="11" customFormat="1" ht="23.25" customHeight="1" x14ac:dyDescent="0.2">
      <c r="A13" s="37" t="s">
        <v>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71" t="s">
        <v>16</v>
      </c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40">
        <v>401</v>
      </c>
      <c r="AE13" s="40"/>
      <c r="AF13" s="40"/>
      <c r="AG13" s="41">
        <v>1</v>
      </c>
      <c r="AH13" s="41"/>
      <c r="AI13" s="41"/>
      <c r="AJ13" s="41"/>
      <c r="AK13" s="46">
        <v>18268.75</v>
      </c>
      <c r="AL13" s="47"/>
      <c r="AM13" s="47"/>
      <c r="AN13" s="47"/>
      <c r="AO13" s="47"/>
      <c r="AP13" s="48"/>
      <c r="AQ13" s="23">
        <f>AG13*AK13*12</f>
        <v>219225</v>
      </c>
      <c r="AR13" s="23"/>
      <c r="AS13" s="23"/>
      <c r="AT13" s="23"/>
      <c r="AU13" s="23"/>
      <c r="AV13" s="23"/>
      <c r="AW13" s="23"/>
      <c r="AX13" s="23"/>
      <c r="AY13" s="30">
        <v>0</v>
      </c>
      <c r="AZ13" s="31"/>
      <c r="BA13" s="31"/>
      <c r="BB13" s="31"/>
      <c r="BC13" s="31"/>
      <c r="BD13" s="31"/>
      <c r="BE13" s="31"/>
      <c r="BF13" s="32"/>
      <c r="BG13" s="33">
        <f>AQ13/365*20*0.25</f>
        <v>3003.0821917808221</v>
      </c>
      <c r="BH13" s="33"/>
      <c r="BI13" s="33"/>
      <c r="BJ13" s="33"/>
      <c r="BK13" s="33"/>
      <c r="BL13" s="33"/>
      <c r="BM13" s="33"/>
      <c r="BN13" s="33"/>
      <c r="BO13" s="30">
        <f>AQ13/365*50</f>
        <v>30030.821917808218</v>
      </c>
      <c r="BP13" s="31"/>
      <c r="BQ13" s="31"/>
      <c r="BR13" s="31"/>
      <c r="BS13" s="31"/>
      <c r="BT13" s="31"/>
      <c r="BU13" s="31"/>
      <c r="BV13" s="32"/>
      <c r="BW13" s="33">
        <v>0</v>
      </c>
      <c r="BX13" s="33"/>
      <c r="BY13" s="33"/>
      <c r="BZ13" s="33"/>
      <c r="CA13" s="33"/>
      <c r="CB13" s="33"/>
      <c r="CC13" s="33"/>
      <c r="CD13" s="33"/>
      <c r="CE13" s="33">
        <v>0</v>
      </c>
      <c r="CF13" s="33"/>
      <c r="CG13" s="33"/>
      <c r="CH13" s="33"/>
      <c r="CI13" s="33"/>
      <c r="CJ13" s="33"/>
      <c r="CK13" s="33"/>
      <c r="CL13" s="33"/>
      <c r="CM13" s="33"/>
      <c r="CN13" s="33">
        <v>0</v>
      </c>
      <c r="CO13" s="33"/>
      <c r="CP13" s="33"/>
      <c r="CQ13" s="33"/>
      <c r="CR13" s="33"/>
      <c r="CS13" s="33"/>
      <c r="CT13" s="33"/>
      <c r="CU13" s="33"/>
      <c r="CV13" s="23">
        <f>SUM(AQ13:CU13)</f>
        <v>252258.90410958903</v>
      </c>
      <c r="CW13" s="23"/>
      <c r="CX13" s="23"/>
      <c r="CY13" s="23"/>
      <c r="CZ13" s="23"/>
      <c r="DA13" s="23"/>
      <c r="DB13" s="23"/>
      <c r="DC13" s="23"/>
      <c r="DD13" s="23"/>
      <c r="DE13" s="24"/>
    </row>
    <row r="14" spans="1:125" s="11" customFormat="1" ht="23.25" customHeight="1" x14ac:dyDescent="0.2">
      <c r="A14" s="37" t="s">
        <v>17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71" t="s">
        <v>16</v>
      </c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40">
        <v>401</v>
      </c>
      <c r="AE14" s="40"/>
      <c r="AF14" s="40"/>
      <c r="AG14" s="41">
        <v>1</v>
      </c>
      <c r="AH14" s="41"/>
      <c r="AI14" s="41"/>
      <c r="AJ14" s="41"/>
      <c r="AK14" s="46">
        <v>11110.73</v>
      </c>
      <c r="AL14" s="47"/>
      <c r="AM14" s="47"/>
      <c r="AN14" s="47"/>
      <c r="AO14" s="47"/>
      <c r="AP14" s="48"/>
      <c r="AQ14" s="23">
        <f>AG14*AK14*12</f>
        <v>133328.76</v>
      </c>
      <c r="AR14" s="23"/>
      <c r="AS14" s="23"/>
      <c r="AT14" s="23"/>
      <c r="AU14" s="23"/>
      <c r="AV14" s="23"/>
      <c r="AW14" s="23"/>
      <c r="AX14" s="23"/>
      <c r="AY14" s="30">
        <v>0</v>
      </c>
      <c r="AZ14" s="31"/>
      <c r="BA14" s="31"/>
      <c r="BB14" s="31"/>
      <c r="BC14" s="31"/>
      <c r="BD14" s="31"/>
      <c r="BE14" s="31"/>
      <c r="BF14" s="32"/>
      <c r="BG14" s="33">
        <f>AQ14/365*20*0.25</f>
        <v>1826.4213698630138</v>
      </c>
      <c r="BH14" s="33"/>
      <c r="BI14" s="33"/>
      <c r="BJ14" s="33"/>
      <c r="BK14" s="33"/>
      <c r="BL14" s="33"/>
      <c r="BM14" s="33"/>
      <c r="BN14" s="33"/>
      <c r="BO14" s="30">
        <f>AQ14/365*50</f>
        <v>18264.213698630138</v>
      </c>
      <c r="BP14" s="31"/>
      <c r="BQ14" s="31"/>
      <c r="BR14" s="31"/>
      <c r="BS14" s="31"/>
      <c r="BT14" s="31"/>
      <c r="BU14" s="31"/>
      <c r="BV14" s="32"/>
      <c r="BW14" s="33">
        <v>0</v>
      </c>
      <c r="BX14" s="33"/>
      <c r="BY14" s="33"/>
      <c r="BZ14" s="33"/>
      <c r="CA14" s="33"/>
      <c r="CB14" s="33"/>
      <c r="CC14" s="33"/>
      <c r="CD14" s="33"/>
      <c r="CE14" s="33">
        <v>0</v>
      </c>
      <c r="CF14" s="33"/>
      <c r="CG14" s="33"/>
      <c r="CH14" s="33"/>
      <c r="CI14" s="33"/>
      <c r="CJ14" s="33"/>
      <c r="CK14" s="33"/>
      <c r="CL14" s="33"/>
      <c r="CM14" s="33"/>
      <c r="CN14" s="33">
        <v>0</v>
      </c>
      <c r="CO14" s="33"/>
      <c r="CP14" s="33"/>
      <c r="CQ14" s="33"/>
      <c r="CR14" s="33"/>
      <c r="CS14" s="33"/>
      <c r="CT14" s="33"/>
      <c r="CU14" s="33"/>
      <c r="CV14" s="23">
        <f>SUM(AQ14:CU14)</f>
        <v>153419.39506849315</v>
      </c>
      <c r="CW14" s="23"/>
      <c r="CX14" s="23"/>
      <c r="CY14" s="23"/>
      <c r="CZ14" s="23"/>
      <c r="DA14" s="23"/>
      <c r="DB14" s="23"/>
      <c r="DC14" s="23"/>
      <c r="DD14" s="23"/>
      <c r="DE14" s="24"/>
    </row>
    <row r="15" spans="1:125" s="11" customFormat="1" ht="23.25" customHeight="1" x14ac:dyDescent="0.2">
      <c r="A15" s="64" t="s">
        <v>18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4"/>
      <c r="P15" s="71" t="s">
        <v>16</v>
      </c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55">
        <v>401</v>
      </c>
      <c r="AE15" s="56"/>
      <c r="AF15" s="57"/>
      <c r="AG15" s="58">
        <v>1</v>
      </c>
      <c r="AH15" s="59"/>
      <c r="AI15" s="59"/>
      <c r="AJ15" s="60"/>
      <c r="AK15" s="65">
        <v>8705.1</v>
      </c>
      <c r="AL15" s="66"/>
      <c r="AM15" s="66"/>
      <c r="AN15" s="66"/>
      <c r="AO15" s="66"/>
      <c r="AP15" s="67"/>
      <c r="AQ15" s="23">
        <f>AG15*AK15*12</f>
        <v>104461.20000000001</v>
      </c>
      <c r="AR15" s="23"/>
      <c r="AS15" s="23"/>
      <c r="AT15" s="23"/>
      <c r="AU15" s="23"/>
      <c r="AV15" s="23"/>
      <c r="AW15" s="23"/>
      <c r="AX15" s="23"/>
      <c r="AY15" s="30">
        <v>0</v>
      </c>
      <c r="AZ15" s="31"/>
      <c r="BA15" s="31"/>
      <c r="BB15" s="31"/>
      <c r="BC15" s="31"/>
      <c r="BD15" s="31"/>
      <c r="BE15" s="31"/>
      <c r="BF15" s="32"/>
      <c r="BG15" s="33">
        <f>AQ15/365*20*0.25</f>
        <v>1430.9753424657536</v>
      </c>
      <c r="BH15" s="33"/>
      <c r="BI15" s="33"/>
      <c r="BJ15" s="33"/>
      <c r="BK15" s="33"/>
      <c r="BL15" s="33"/>
      <c r="BM15" s="33"/>
      <c r="BN15" s="33"/>
      <c r="BO15" s="30">
        <f>AQ15/365*50</f>
        <v>14309.753424657534</v>
      </c>
      <c r="BP15" s="31"/>
      <c r="BQ15" s="31"/>
      <c r="BR15" s="31"/>
      <c r="BS15" s="31"/>
      <c r="BT15" s="31"/>
      <c r="BU15" s="31"/>
      <c r="BV15" s="32"/>
      <c r="BW15" s="68"/>
      <c r="BX15" s="69"/>
      <c r="BY15" s="69"/>
      <c r="BZ15" s="69"/>
      <c r="CA15" s="69"/>
      <c r="CB15" s="69"/>
      <c r="CC15" s="69"/>
      <c r="CD15" s="70"/>
      <c r="CE15" s="68"/>
      <c r="CF15" s="69"/>
      <c r="CG15" s="69"/>
      <c r="CH15" s="69"/>
      <c r="CI15" s="69"/>
      <c r="CJ15" s="69"/>
      <c r="CK15" s="69"/>
      <c r="CL15" s="69"/>
      <c r="CM15" s="70"/>
      <c r="CN15" s="68"/>
      <c r="CO15" s="69"/>
      <c r="CP15" s="69"/>
      <c r="CQ15" s="69"/>
      <c r="CR15" s="69"/>
      <c r="CS15" s="69"/>
      <c r="CT15" s="69"/>
      <c r="CU15" s="70"/>
      <c r="CV15" s="23">
        <f>SUM(AQ15:CU15)</f>
        <v>120201.9287671233</v>
      </c>
      <c r="CW15" s="23"/>
      <c r="CX15" s="23"/>
      <c r="CY15" s="23"/>
      <c r="CZ15" s="23"/>
      <c r="DA15" s="23"/>
      <c r="DB15" s="23"/>
      <c r="DC15" s="23"/>
      <c r="DD15" s="23"/>
      <c r="DE15" s="24"/>
    </row>
    <row r="16" spans="1:125" s="11" customFormat="1" ht="23.25" customHeight="1" x14ac:dyDescent="0.2">
      <c r="A16" s="49" t="s">
        <v>19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P16" s="71" t="s">
        <v>20</v>
      </c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40">
        <v>401</v>
      </c>
      <c r="AE16" s="40"/>
      <c r="AF16" s="40"/>
      <c r="AG16" s="41">
        <v>1</v>
      </c>
      <c r="AH16" s="41"/>
      <c r="AI16" s="41"/>
      <c r="AJ16" s="41"/>
      <c r="AK16" s="46">
        <v>9895.58</v>
      </c>
      <c r="AL16" s="47"/>
      <c r="AM16" s="47"/>
      <c r="AN16" s="47"/>
      <c r="AO16" s="47"/>
      <c r="AP16" s="48"/>
      <c r="AQ16" s="23">
        <f t="shared" si="2"/>
        <v>118746.95999999999</v>
      </c>
      <c r="AR16" s="23"/>
      <c r="AS16" s="23"/>
      <c r="AT16" s="23"/>
      <c r="AU16" s="23"/>
      <c r="AV16" s="23"/>
      <c r="AW16" s="23"/>
      <c r="AX16" s="23"/>
      <c r="AY16" s="30">
        <v>0</v>
      </c>
      <c r="AZ16" s="31"/>
      <c r="BA16" s="31"/>
      <c r="BB16" s="31"/>
      <c r="BC16" s="31"/>
      <c r="BD16" s="31"/>
      <c r="BE16" s="31"/>
      <c r="BF16" s="32"/>
      <c r="BG16" s="33">
        <f t="shared" si="3"/>
        <v>1626.6706849315069</v>
      </c>
      <c r="BH16" s="33"/>
      <c r="BI16" s="33"/>
      <c r="BJ16" s="33"/>
      <c r="BK16" s="33"/>
      <c r="BL16" s="33"/>
      <c r="BM16" s="33"/>
      <c r="BN16" s="33"/>
      <c r="BO16" s="30">
        <f t="shared" si="0"/>
        <v>16266.706849315067</v>
      </c>
      <c r="BP16" s="31"/>
      <c r="BQ16" s="31"/>
      <c r="BR16" s="31"/>
      <c r="BS16" s="31"/>
      <c r="BT16" s="31"/>
      <c r="BU16" s="31"/>
      <c r="BV16" s="32"/>
      <c r="BW16" s="33">
        <v>0</v>
      </c>
      <c r="BX16" s="33"/>
      <c r="BY16" s="33"/>
      <c r="BZ16" s="33"/>
      <c r="CA16" s="33"/>
      <c r="CB16" s="33"/>
      <c r="CC16" s="33"/>
      <c r="CD16" s="33"/>
      <c r="CE16" s="33">
        <v>0</v>
      </c>
      <c r="CF16" s="33"/>
      <c r="CG16" s="33"/>
      <c r="CH16" s="33"/>
      <c r="CI16" s="33"/>
      <c r="CJ16" s="33"/>
      <c r="CK16" s="33"/>
      <c r="CL16" s="33"/>
      <c r="CM16" s="33"/>
      <c r="CN16" s="33">
        <v>0</v>
      </c>
      <c r="CO16" s="33"/>
      <c r="CP16" s="33"/>
      <c r="CQ16" s="33"/>
      <c r="CR16" s="33"/>
      <c r="CS16" s="33"/>
      <c r="CT16" s="33"/>
      <c r="CU16" s="33"/>
      <c r="CV16" s="23">
        <f t="shared" si="1"/>
        <v>136640.33753424656</v>
      </c>
      <c r="CW16" s="23"/>
      <c r="CX16" s="23"/>
      <c r="CY16" s="23"/>
      <c r="CZ16" s="23"/>
      <c r="DA16" s="23"/>
      <c r="DB16" s="23"/>
      <c r="DC16" s="23"/>
      <c r="DD16" s="23"/>
      <c r="DE16" s="24"/>
    </row>
    <row r="17" spans="1:123" s="11" customFormat="1" ht="23.25" customHeight="1" x14ac:dyDescent="0.2">
      <c r="A17" s="49" t="s">
        <v>21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  <c r="P17" s="71" t="s">
        <v>22</v>
      </c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40">
        <v>401</v>
      </c>
      <c r="AE17" s="40"/>
      <c r="AF17" s="40"/>
      <c r="AG17" s="41">
        <v>1</v>
      </c>
      <c r="AH17" s="41"/>
      <c r="AI17" s="41"/>
      <c r="AJ17" s="41"/>
      <c r="AK17" s="46">
        <v>11841.73</v>
      </c>
      <c r="AL17" s="47"/>
      <c r="AM17" s="47"/>
      <c r="AN17" s="47"/>
      <c r="AO17" s="47"/>
      <c r="AP17" s="48"/>
      <c r="AQ17" s="23">
        <f t="shared" si="2"/>
        <v>142100.76</v>
      </c>
      <c r="AR17" s="23"/>
      <c r="AS17" s="23"/>
      <c r="AT17" s="23"/>
      <c r="AU17" s="23"/>
      <c r="AV17" s="23"/>
      <c r="AW17" s="23"/>
      <c r="AX17" s="23"/>
      <c r="AY17" s="30">
        <v>0</v>
      </c>
      <c r="AZ17" s="31"/>
      <c r="BA17" s="31"/>
      <c r="BB17" s="31"/>
      <c r="BC17" s="31"/>
      <c r="BD17" s="31"/>
      <c r="BE17" s="31"/>
      <c r="BF17" s="32"/>
      <c r="BG17" s="33">
        <f t="shared" si="3"/>
        <v>1946.5857534246575</v>
      </c>
      <c r="BH17" s="33"/>
      <c r="BI17" s="33"/>
      <c r="BJ17" s="33"/>
      <c r="BK17" s="33"/>
      <c r="BL17" s="33"/>
      <c r="BM17" s="33"/>
      <c r="BN17" s="33"/>
      <c r="BO17" s="30">
        <f t="shared" si="0"/>
        <v>19465.857534246574</v>
      </c>
      <c r="BP17" s="31"/>
      <c r="BQ17" s="31"/>
      <c r="BR17" s="31"/>
      <c r="BS17" s="31"/>
      <c r="BT17" s="31"/>
      <c r="BU17" s="31"/>
      <c r="BV17" s="32"/>
      <c r="BW17" s="33">
        <v>0</v>
      </c>
      <c r="BX17" s="33"/>
      <c r="BY17" s="33"/>
      <c r="BZ17" s="33"/>
      <c r="CA17" s="33"/>
      <c r="CB17" s="33"/>
      <c r="CC17" s="33"/>
      <c r="CD17" s="33"/>
      <c r="CE17" s="33">
        <v>0</v>
      </c>
      <c r="CF17" s="33"/>
      <c r="CG17" s="33"/>
      <c r="CH17" s="33"/>
      <c r="CI17" s="33"/>
      <c r="CJ17" s="33"/>
      <c r="CK17" s="33"/>
      <c r="CL17" s="33"/>
      <c r="CM17" s="33"/>
      <c r="CN17" s="33">
        <v>0</v>
      </c>
      <c r="CO17" s="33"/>
      <c r="CP17" s="33"/>
      <c r="CQ17" s="33"/>
      <c r="CR17" s="33"/>
      <c r="CS17" s="33"/>
      <c r="CT17" s="33"/>
      <c r="CU17" s="33"/>
      <c r="CV17" s="23">
        <f t="shared" si="1"/>
        <v>163513.20328767123</v>
      </c>
      <c r="CW17" s="23"/>
      <c r="CX17" s="23"/>
      <c r="CY17" s="23"/>
      <c r="CZ17" s="23"/>
      <c r="DA17" s="23"/>
      <c r="DB17" s="23"/>
      <c r="DC17" s="23"/>
      <c r="DD17" s="23"/>
      <c r="DE17" s="24"/>
    </row>
    <row r="18" spans="1:123" s="11" customFormat="1" ht="23.25" customHeight="1" x14ac:dyDescent="0.2">
      <c r="A18" s="37" t="s">
        <v>23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 t="s">
        <v>24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40">
        <v>401</v>
      </c>
      <c r="AE18" s="40"/>
      <c r="AF18" s="40"/>
      <c r="AG18" s="41">
        <v>1</v>
      </c>
      <c r="AH18" s="41"/>
      <c r="AI18" s="41"/>
      <c r="AJ18" s="41"/>
      <c r="AK18" s="46">
        <v>9895.58</v>
      </c>
      <c r="AL18" s="47"/>
      <c r="AM18" s="47"/>
      <c r="AN18" s="47"/>
      <c r="AO18" s="47"/>
      <c r="AP18" s="48"/>
      <c r="AQ18" s="23">
        <f>AG18*AK18*12</f>
        <v>118746.95999999999</v>
      </c>
      <c r="AR18" s="23"/>
      <c r="AS18" s="23"/>
      <c r="AT18" s="23"/>
      <c r="AU18" s="23"/>
      <c r="AV18" s="23"/>
      <c r="AW18" s="23"/>
      <c r="AX18" s="23"/>
      <c r="AY18" s="30">
        <v>0</v>
      </c>
      <c r="AZ18" s="31"/>
      <c r="BA18" s="31"/>
      <c r="BB18" s="31"/>
      <c r="BC18" s="31"/>
      <c r="BD18" s="31"/>
      <c r="BE18" s="31"/>
      <c r="BF18" s="32"/>
      <c r="BG18" s="33">
        <f>AQ18/365*20*0.25</f>
        <v>1626.6706849315069</v>
      </c>
      <c r="BH18" s="33"/>
      <c r="BI18" s="33"/>
      <c r="BJ18" s="33"/>
      <c r="BK18" s="33"/>
      <c r="BL18" s="33"/>
      <c r="BM18" s="33"/>
      <c r="BN18" s="33"/>
      <c r="BO18" s="30">
        <f>AQ18/365*50</f>
        <v>16266.706849315067</v>
      </c>
      <c r="BP18" s="31"/>
      <c r="BQ18" s="31"/>
      <c r="BR18" s="31"/>
      <c r="BS18" s="31"/>
      <c r="BT18" s="31"/>
      <c r="BU18" s="31"/>
      <c r="BV18" s="32"/>
      <c r="BW18" s="33">
        <v>0</v>
      </c>
      <c r="BX18" s="33"/>
      <c r="BY18" s="33"/>
      <c r="BZ18" s="33"/>
      <c r="CA18" s="33"/>
      <c r="CB18" s="33"/>
      <c r="CC18" s="33"/>
      <c r="CD18" s="33"/>
      <c r="CE18" s="33">
        <v>0</v>
      </c>
      <c r="CF18" s="33"/>
      <c r="CG18" s="33"/>
      <c r="CH18" s="33"/>
      <c r="CI18" s="33"/>
      <c r="CJ18" s="33"/>
      <c r="CK18" s="33"/>
      <c r="CL18" s="33"/>
      <c r="CM18" s="33"/>
      <c r="CN18" s="33">
        <v>0</v>
      </c>
      <c r="CO18" s="33"/>
      <c r="CP18" s="33"/>
      <c r="CQ18" s="33"/>
      <c r="CR18" s="33"/>
      <c r="CS18" s="33"/>
      <c r="CT18" s="33"/>
      <c r="CU18" s="33"/>
      <c r="CV18" s="23">
        <f>SUM(AQ18:CU18)</f>
        <v>136640.33753424656</v>
      </c>
      <c r="CW18" s="23"/>
      <c r="CX18" s="23"/>
      <c r="CY18" s="23"/>
      <c r="CZ18" s="23"/>
      <c r="DA18" s="23"/>
      <c r="DB18" s="23"/>
      <c r="DC18" s="23"/>
      <c r="DD18" s="23"/>
      <c r="DE18" s="24"/>
    </row>
    <row r="19" spans="1:123" s="11" customFormat="1" ht="23.25" customHeight="1" x14ac:dyDescent="0.2">
      <c r="A19" s="49" t="s">
        <v>25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  <c r="P19" s="39" t="s">
        <v>26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40">
        <v>401</v>
      </c>
      <c r="AE19" s="40"/>
      <c r="AF19" s="40"/>
      <c r="AG19" s="41">
        <v>1</v>
      </c>
      <c r="AH19" s="41"/>
      <c r="AI19" s="41"/>
      <c r="AJ19" s="41"/>
      <c r="AK19" s="46">
        <v>11110.73</v>
      </c>
      <c r="AL19" s="47"/>
      <c r="AM19" s="47"/>
      <c r="AN19" s="47"/>
      <c r="AO19" s="47"/>
      <c r="AP19" s="48"/>
      <c r="AQ19" s="23">
        <f>AG19*AK19*12</f>
        <v>133328.76</v>
      </c>
      <c r="AR19" s="23"/>
      <c r="AS19" s="23"/>
      <c r="AT19" s="23"/>
      <c r="AU19" s="23"/>
      <c r="AV19" s="23"/>
      <c r="AW19" s="23"/>
      <c r="AX19" s="23"/>
      <c r="AY19" s="30">
        <v>0</v>
      </c>
      <c r="AZ19" s="31"/>
      <c r="BA19" s="31"/>
      <c r="BB19" s="31"/>
      <c r="BC19" s="31"/>
      <c r="BD19" s="31"/>
      <c r="BE19" s="31"/>
      <c r="BF19" s="32"/>
      <c r="BG19" s="33">
        <f>AQ19/365*20*0.25</f>
        <v>1826.4213698630138</v>
      </c>
      <c r="BH19" s="33"/>
      <c r="BI19" s="33"/>
      <c r="BJ19" s="33"/>
      <c r="BK19" s="33"/>
      <c r="BL19" s="33"/>
      <c r="BM19" s="33"/>
      <c r="BN19" s="33"/>
      <c r="BO19" s="30">
        <f>AQ19/365*50</f>
        <v>18264.213698630138</v>
      </c>
      <c r="BP19" s="31"/>
      <c r="BQ19" s="31"/>
      <c r="BR19" s="31"/>
      <c r="BS19" s="31"/>
      <c r="BT19" s="31"/>
      <c r="BU19" s="31"/>
      <c r="BV19" s="32"/>
      <c r="BW19" s="33">
        <v>0</v>
      </c>
      <c r="BX19" s="33"/>
      <c r="BY19" s="33"/>
      <c r="BZ19" s="33"/>
      <c r="CA19" s="33"/>
      <c r="CB19" s="33"/>
      <c r="CC19" s="33"/>
      <c r="CD19" s="33"/>
      <c r="CE19" s="33">
        <v>0</v>
      </c>
      <c r="CF19" s="33"/>
      <c r="CG19" s="33"/>
      <c r="CH19" s="33"/>
      <c r="CI19" s="33"/>
      <c r="CJ19" s="33"/>
      <c r="CK19" s="33"/>
      <c r="CL19" s="33"/>
      <c r="CM19" s="33"/>
      <c r="CN19" s="33">
        <v>0</v>
      </c>
      <c r="CO19" s="33"/>
      <c r="CP19" s="33"/>
      <c r="CQ19" s="33"/>
      <c r="CR19" s="33"/>
      <c r="CS19" s="33"/>
      <c r="CT19" s="33"/>
      <c r="CU19" s="33"/>
      <c r="CV19" s="23">
        <f>SUM(AQ19:CU19)</f>
        <v>153419.39506849315</v>
      </c>
      <c r="CW19" s="23"/>
      <c r="CX19" s="23"/>
      <c r="CY19" s="23"/>
      <c r="CZ19" s="23"/>
      <c r="DA19" s="23"/>
      <c r="DB19" s="23"/>
      <c r="DC19" s="23"/>
      <c r="DD19" s="23"/>
      <c r="DE19" s="24"/>
    </row>
    <row r="20" spans="1:123" s="11" customFormat="1" ht="23.25" customHeight="1" x14ac:dyDescent="0.2">
      <c r="A20" s="49" t="s">
        <v>27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  <c r="P20" s="39" t="s">
        <v>26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40">
        <v>401</v>
      </c>
      <c r="AE20" s="40"/>
      <c r="AF20" s="40"/>
      <c r="AG20" s="41">
        <v>1</v>
      </c>
      <c r="AH20" s="41"/>
      <c r="AI20" s="41"/>
      <c r="AJ20" s="41"/>
      <c r="AK20" s="46">
        <v>8824.15</v>
      </c>
      <c r="AL20" s="47"/>
      <c r="AM20" s="47"/>
      <c r="AN20" s="47"/>
      <c r="AO20" s="47"/>
      <c r="AP20" s="48"/>
      <c r="AQ20" s="23">
        <f>AG20*AK20*12</f>
        <v>105889.79999999999</v>
      </c>
      <c r="AR20" s="23"/>
      <c r="AS20" s="23"/>
      <c r="AT20" s="23"/>
      <c r="AU20" s="23"/>
      <c r="AV20" s="23"/>
      <c r="AW20" s="23"/>
      <c r="AX20" s="23"/>
      <c r="AY20" s="30">
        <v>0</v>
      </c>
      <c r="AZ20" s="31"/>
      <c r="BA20" s="31"/>
      <c r="BB20" s="31"/>
      <c r="BC20" s="31"/>
      <c r="BD20" s="31"/>
      <c r="BE20" s="31"/>
      <c r="BF20" s="32"/>
      <c r="BG20" s="33">
        <f>AQ20/365*20*0.25</f>
        <v>1450.5452054794521</v>
      </c>
      <c r="BH20" s="33"/>
      <c r="BI20" s="33"/>
      <c r="BJ20" s="33"/>
      <c r="BK20" s="33"/>
      <c r="BL20" s="33"/>
      <c r="BM20" s="33"/>
      <c r="BN20" s="33"/>
      <c r="BO20" s="30">
        <f>AQ20/365*50</f>
        <v>14505.452054794519</v>
      </c>
      <c r="BP20" s="31"/>
      <c r="BQ20" s="31"/>
      <c r="BR20" s="31"/>
      <c r="BS20" s="31"/>
      <c r="BT20" s="31"/>
      <c r="BU20" s="31"/>
      <c r="BV20" s="32"/>
      <c r="BW20" s="33">
        <v>0</v>
      </c>
      <c r="BX20" s="33"/>
      <c r="BY20" s="33"/>
      <c r="BZ20" s="33"/>
      <c r="CA20" s="33"/>
      <c r="CB20" s="33"/>
      <c r="CC20" s="33"/>
      <c r="CD20" s="33"/>
      <c r="CE20" s="33">
        <v>0</v>
      </c>
      <c r="CF20" s="33"/>
      <c r="CG20" s="33"/>
      <c r="CH20" s="33"/>
      <c r="CI20" s="33"/>
      <c r="CJ20" s="33"/>
      <c r="CK20" s="33"/>
      <c r="CL20" s="33"/>
      <c r="CM20" s="33"/>
      <c r="CN20" s="33">
        <v>0</v>
      </c>
      <c r="CO20" s="33"/>
      <c r="CP20" s="33"/>
      <c r="CQ20" s="33"/>
      <c r="CR20" s="33"/>
      <c r="CS20" s="33"/>
      <c r="CT20" s="33"/>
      <c r="CU20" s="33"/>
      <c r="CV20" s="23">
        <f>SUM(AQ20:CU20)</f>
        <v>121845.79726027396</v>
      </c>
      <c r="CW20" s="23"/>
      <c r="CX20" s="23"/>
      <c r="CY20" s="23"/>
      <c r="CZ20" s="23"/>
      <c r="DA20" s="23"/>
      <c r="DB20" s="23"/>
      <c r="DC20" s="23"/>
      <c r="DD20" s="23"/>
      <c r="DE20" s="24"/>
    </row>
    <row r="21" spans="1:123" s="11" customFormat="1" ht="23.25" customHeight="1" x14ac:dyDescent="0.2">
      <c r="A21" s="37" t="s">
        <v>28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71" t="s">
        <v>29</v>
      </c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40">
        <v>401</v>
      </c>
      <c r="AE21" s="40"/>
      <c r="AF21" s="40"/>
      <c r="AG21" s="41">
        <v>1</v>
      </c>
      <c r="AH21" s="41"/>
      <c r="AI21" s="41"/>
      <c r="AJ21" s="41"/>
      <c r="AK21" s="46">
        <v>11841.73</v>
      </c>
      <c r="AL21" s="47"/>
      <c r="AM21" s="47"/>
      <c r="AN21" s="47"/>
      <c r="AO21" s="47"/>
      <c r="AP21" s="48"/>
      <c r="AQ21" s="23">
        <f t="shared" si="2"/>
        <v>142100.76</v>
      </c>
      <c r="AR21" s="23"/>
      <c r="AS21" s="23"/>
      <c r="AT21" s="23"/>
      <c r="AU21" s="23"/>
      <c r="AV21" s="23"/>
      <c r="AW21" s="23"/>
      <c r="AX21" s="23"/>
      <c r="AY21" s="30">
        <v>0</v>
      </c>
      <c r="AZ21" s="31"/>
      <c r="BA21" s="31"/>
      <c r="BB21" s="31"/>
      <c r="BC21" s="31"/>
      <c r="BD21" s="31"/>
      <c r="BE21" s="31"/>
      <c r="BF21" s="32"/>
      <c r="BG21" s="33">
        <f t="shared" si="3"/>
        <v>1946.5857534246575</v>
      </c>
      <c r="BH21" s="33"/>
      <c r="BI21" s="33"/>
      <c r="BJ21" s="33"/>
      <c r="BK21" s="33"/>
      <c r="BL21" s="33"/>
      <c r="BM21" s="33"/>
      <c r="BN21" s="33"/>
      <c r="BO21" s="30">
        <f t="shared" si="0"/>
        <v>19465.857534246574</v>
      </c>
      <c r="BP21" s="31"/>
      <c r="BQ21" s="31"/>
      <c r="BR21" s="31"/>
      <c r="BS21" s="31"/>
      <c r="BT21" s="31"/>
      <c r="BU21" s="31"/>
      <c r="BV21" s="32"/>
      <c r="BW21" s="33">
        <v>0</v>
      </c>
      <c r="BX21" s="33"/>
      <c r="BY21" s="33"/>
      <c r="BZ21" s="33"/>
      <c r="CA21" s="33"/>
      <c r="CB21" s="33"/>
      <c r="CC21" s="33"/>
      <c r="CD21" s="33"/>
      <c r="CE21" s="33">
        <v>0</v>
      </c>
      <c r="CF21" s="33"/>
      <c r="CG21" s="33"/>
      <c r="CH21" s="33"/>
      <c r="CI21" s="33"/>
      <c r="CJ21" s="33"/>
      <c r="CK21" s="33"/>
      <c r="CL21" s="33"/>
      <c r="CM21" s="33"/>
      <c r="CN21" s="33">
        <v>0</v>
      </c>
      <c r="CO21" s="33"/>
      <c r="CP21" s="33"/>
      <c r="CQ21" s="33"/>
      <c r="CR21" s="33"/>
      <c r="CS21" s="33"/>
      <c r="CT21" s="33"/>
      <c r="CU21" s="33"/>
      <c r="CV21" s="23">
        <f t="shared" si="1"/>
        <v>163513.20328767123</v>
      </c>
      <c r="CW21" s="23"/>
      <c r="CX21" s="23"/>
      <c r="CY21" s="23"/>
      <c r="CZ21" s="23"/>
      <c r="DA21" s="23"/>
      <c r="DB21" s="23"/>
      <c r="DC21" s="23"/>
      <c r="DD21" s="23"/>
      <c r="DE21" s="24"/>
    </row>
    <row r="22" spans="1:123" s="11" customFormat="1" ht="23.25" customHeight="1" x14ac:dyDescent="0.2">
      <c r="A22" s="37" t="s">
        <v>30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71" t="s">
        <v>29</v>
      </c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40">
        <v>401</v>
      </c>
      <c r="AE22" s="40"/>
      <c r="AF22" s="40"/>
      <c r="AG22" s="41">
        <v>1</v>
      </c>
      <c r="AH22" s="41"/>
      <c r="AI22" s="41"/>
      <c r="AJ22" s="41"/>
      <c r="AK22" s="46">
        <v>8824.15</v>
      </c>
      <c r="AL22" s="47"/>
      <c r="AM22" s="47"/>
      <c r="AN22" s="47"/>
      <c r="AO22" s="47"/>
      <c r="AP22" s="48"/>
      <c r="AQ22" s="23">
        <f>AG22*AK22*12</f>
        <v>105889.79999999999</v>
      </c>
      <c r="AR22" s="23"/>
      <c r="AS22" s="23"/>
      <c r="AT22" s="23"/>
      <c r="AU22" s="23"/>
      <c r="AV22" s="23"/>
      <c r="AW22" s="23"/>
      <c r="AX22" s="23"/>
      <c r="AY22" s="30">
        <v>0</v>
      </c>
      <c r="AZ22" s="31"/>
      <c r="BA22" s="31"/>
      <c r="BB22" s="31"/>
      <c r="BC22" s="31"/>
      <c r="BD22" s="31"/>
      <c r="BE22" s="31"/>
      <c r="BF22" s="32"/>
      <c r="BG22" s="33">
        <f t="shared" si="3"/>
        <v>1450.5452054794521</v>
      </c>
      <c r="BH22" s="33"/>
      <c r="BI22" s="33"/>
      <c r="BJ22" s="33"/>
      <c r="BK22" s="33"/>
      <c r="BL22" s="33"/>
      <c r="BM22" s="33"/>
      <c r="BN22" s="33"/>
      <c r="BO22" s="30">
        <f t="shared" si="0"/>
        <v>14505.452054794519</v>
      </c>
      <c r="BP22" s="31"/>
      <c r="BQ22" s="31"/>
      <c r="BR22" s="31"/>
      <c r="BS22" s="31"/>
      <c r="BT22" s="31"/>
      <c r="BU22" s="31"/>
      <c r="BV22" s="32"/>
      <c r="BW22" s="33">
        <v>0</v>
      </c>
      <c r="BX22" s="33"/>
      <c r="BY22" s="33"/>
      <c r="BZ22" s="33"/>
      <c r="CA22" s="33"/>
      <c r="CB22" s="33"/>
      <c r="CC22" s="33"/>
      <c r="CD22" s="33"/>
      <c r="CE22" s="33">
        <v>0</v>
      </c>
      <c r="CF22" s="33"/>
      <c r="CG22" s="33"/>
      <c r="CH22" s="33"/>
      <c r="CI22" s="33"/>
      <c r="CJ22" s="33"/>
      <c r="CK22" s="33"/>
      <c r="CL22" s="33"/>
      <c r="CM22" s="33"/>
      <c r="CN22" s="33">
        <v>0</v>
      </c>
      <c r="CO22" s="33"/>
      <c r="CP22" s="33"/>
      <c r="CQ22" s="33"/>
      <c r="CR22" s="33"/>
      <c r="CS22" s="33"/>
      <c r="CT22" s="33"/>
      <c r="CU22" s="33"/>
      <c r="CV22" s="23">
        <f>SUM(AQ22:CU22)</f>
        <v>121845.79726027396</v>
      </c>
      <c r="CW22" s="23"/>
      <c r="CX22" s="23"/>
      <c r="CY22" s="23"/>
      <c r="CZ22" s="23"/>
      <c r="DA22" s="23"/>
      <c r="DB22" s="23"/>
      <c r="DC22" s="23"/>
      <c r="DD22" s="23"/>
      <c r="DE22" s="24"/>
    </row>
    <row r="23" spans="1:123" s="11" customFormat="1" ht="23.25" customHeight="1" x14ac:dyDescent="0.2">
      <c r="A23" s="37" t="s">
        <v>31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71" t="s">
        <v>29</v>
      </c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40">
        <v>401</v>
      </c>
      <c r="AE23" s="40"/>
      <c r="AF23" s="40"/>
      <c r="AG23" s="41">
        <v>1</v>
      </c>
      <c r="AH23" s="41"/>
      <c r="AI23" s="41"/>
      <c r="AJ23" s="41"/>
      <c r="AK23" s="46">
        <v>8824.15</v>
      </c>
      <c r="AL23" s="47"/>
      <c r="AM23" s="47"/>
      <c r="AN23" s="47"/>
      <c r="AO23" s="47"/>
      <c r="AP23" s="48"/>
      <c r="AQ23" s="23">
        <f t="shared" si="2"/>
        <v>105889.79999999999</v>
      </c>
      <c r="AR23" s="23"/>
      <c r="AS23" s="23"/>
      <c r="AT23" s="23"/>
      <c r="AU23" s="23"/>
      <c r="AV23" s="23"/>
      <c r="AW23" s="23"/>
      <c r="AX23" s="23"/>
      <c r="AY23" s="30">
        <v>0</v>
      </c>
      <c r="AZ23" s="31"/>
      <c r="BA23" s="31"/>
      <c r="BB23" s="31"/>
      <c r="BC23" s="31"/>
      <c r="BD23" s="31"/>
      <c r="BE23" s="31"/>
      <c r="BF23" s="32"/>
      <c r="BG23" s="33">
        <f t="shared" si="3"/>
        <v>1450.5452054794521</v>
      </c>
      <c r="BH23" s="33"/>
      <c r="BI23" s="33"/>
      <c r="BJ23" s="33"/>
      <c r="BK23" s="33"/>
      <c r="BL23" s="33"/>
      <c r="BM23" s="33"/>
      <c r="BN23" s="33"/>
      <c r="BO23" s="30">
        <f t="shared" si="0"/>
        <v>14505.452054794519</v>
      </c>
      <c r="BP23" s="31"/>
      <c r="BQ23" s="31"/>
      <c r="BR23" s="31"/>
      <c r="BS23" s="31"/>
      <c r="BT23" s="31"/>
      <c r="BU23" s="31"/>
      <c r="BV23" s="32"/>
      <c r="BW23" s="33">
        <v>0</v>
      </c>
      <c r="BX23" s="33"/>
      <c r="BY23" s="33"/>
      <c r="BZ23" s="33"/>
      <c r="CA23" s="33"/>
      <c r="CB23" s="33"/>
      <c r="CC23" s="33"/>
      <c r="CD23" s="33"/>
      <c r="CE23" s="33">
        <v>0</v>
      </c>
      <c r="CF23" s="33"/>
      <c r="CG23" s="33"/>
      <c r="CH23" s="33"/>
      <c r="CI23" s="33"/>
      <c r="CJ23" s="33"/>
      <c r="CK23" s="33"/>
      <c r="CL23" s="33"/>
      <c r="CM23" s="33"/>
      <c r="CN23" s="33">
        <v>0</v>
      </c>
      <c r="CO23" s="33"/>
      <c r="CP23" s="33"/>
      <c r="CQ23" s="33"/>
      <c r="CR23" s="33"/>
      <c r="CS23" s="33"/>
      <c r="CT23" s="33"/>
      <c r="CU23" s="33"/>
      <c r="CV23" s="23">
        <f t="shared" si="1"/>
        <v>121845.79726027396</v>
      </c>
      <c r="CW23" s="23"/>
      <c r="CX23" s="23"/>
      <c r="CY23" s="23"/>
      <c r="CZ23" s="23"/>
      <c r="DA23" s="23"/>
      <c r="DB23" s="23"/>
      <c r="DC23" s="23"/>
      <c r="DD23" s="23"/>
      <c r="DE23" s="24"/>
    </row>
    <row r="24" spans="1:123" s="11" customFormat="1" ht="23.25" customHeight="1" x14ac:dyDescent="0.2">
      <c r="A24" s="37" t="s">
        <v>32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9" t="s">
        <v>29</v>
      </c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40">
        <v>401</v>
      </c>
      <c r="AE24" s="40"/>
      <c r="AF24" s="40"/>
      <c r="AG24" s="41">
        <v>1</v>
      </c>
      <c r="AH24" s="41"/>
      <c r="AI24" s="41"/>
      <c r="AJ24" s="41"/>
      <c r="AK24" s="46">
        <v>8824.15</v>
      </c>
      <c r="AL24" s="47"/>
      <c r="AM24" s="47"/>
      <c r="AN24" s="47"/>
      <c r="AO24" s="47"/>
      <c r="AP24" s="48"/>
      <c r="AQ24" s="23">
        <f t="shared" si="2"/>
        <v>105889.79999999999</v>
      </c>
      <c r="AR24" s="23"/>
      <c r="AS24" s="23"/>
      <c r="AT24" s="23"/>
      <c r="AU24" s="23"/>
      <c r="AV24" s="23"/>
      <c r="AW24" s="23"/>
      <c r="AX24" s="23"/>
      <c r="AY24" s="30">
        <v>0</v>
      </c>
      <c r="AZ24" s="31"/>
      <c r="BA24" s="31"/>
      <c r="BB24" s="31"/>
      <c r="BC24" s="31"/>
      <c r="BD24" s="31"/>
      <c r="BE24" s="31"/>
      <c r="BF24" s="32"/>
      <c r="BG24" s="33">
        <f t="shared" si="3"/>
        <v>1450.5452054794521</v>
      </c>
      <c r="BH24" s="33"/>
      <c r="BI24" s="33"/>
      <c r="BJ24" s="33"/>
      <c r="BK24" s="33"/>
      <c r="BL24" s="33"/>
      <c r="BM24" s="33"/>
      <c r="BN24" s="33"/>
      <c r="BO24" s="30">
        <f t="shared" si="0"/>
        <v>14505.452054794519</v>
      </c>
      <c r="BP24" s="31"/>
      <c r="BQ24" s="31"/>
      <c r="BR24" s="31"/>
      <c r="BS24" s="31"/>
      <c r="BT24" s="31"/>
      <c r="BU24" s="31"/>
      <c r="BV24" s="32"/>
      <c r="BW24" s="33">
        <v>0</v>
      </c>
      <c r="BX24" s="33"/>
      <c r="BY24" s="33"/>
      <c r="BZ24" s="33"/>
      <c r="CA24" s="33"/>
      <c r="CB24" s="33"/>
      <c r="CC24" s="33"/>
      <c r="CD24" s="33"/>
      <c r="CE24" s="33">
        <v>0</v>
      </c>
      <c r="CF24" s="33"/>
      <c r="CG24" s="33"/>
      <c r="CH24" s="33"/>
      <c r="CI24" s="33"/>
      <c r="CJ24" s="33"/>
      <c r="CK24" s="33"/>
      <c r="CL24" s="33"/>
      <c r="CM24" s="33"/>
      <c r="CN24" s="33">
        <v>0</v>
      </c>
      <c r="CO24" s="33"/>
      <c r="CP24" s="33"/>
      <c r="CQ24" s="33"/>
      <c r="CR24" s="33"/>
      <c r="CS24" s="33"/>
      <c r="CT24" s="33"/>
      <c r="CU24" s="33"/>
      <c r="CV24" s="23">
        <f t="shared" si="1"/>
        <v>121845.79726027396</v>
      </c>
      <c r="CW24" s="23"/>
      <c r="CX24" s="23"/>
      <c r="CY24" s="23"/>
      <c r="CZ24" s="23"/>
      <c r="DA24" s="23"/>
      <c r="DB24" s="23"/>
      <c r="DC24" s="23"/>
      <c r="DD24" s="23"/>
      <c r="DE24" s="24"/>
    </row>
    <row r="25" spans="1:123" s="11" customFormat="1" ht="23.25" customHeight="1" x14ac:dyDescent="0.2">
      <c r="A25" s="37" t="s">
        <v>33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 t="s">
        <v>29</v>
      </c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40">
        <v>401</v>
      </c>
      <c r="AE25" s="40"/>
      <c r="AF25" s="40"/>
      <c r="AG25" s="41">
        <v>1</v>
      </c>
      <c r="AH25" s="41"/>
      <c r="AI25" s="41"/>
      <c r="AJ25" s="41"/>
      <c r="AK25" s="46">
        <v>8926.5300000000007</v>
      </c>
      <c r="AL25" s="47"/>
      <c r="AM25" s="47"/>
      <c r="AN25" s="47"/>
      <c r="AO25" s="47"/>
      <c r="AP25" s="48"/>
      <c r="AQ25" s="23">
        <f t="shared" si="2"/>
        <v>107118.36000000002</v>
      </c>
      <c r="AR25" s="23"/>
      <c r="AS25" s="23"/>
      <c r="AT25" s="23"/>
      <c r="AU25" s="23"/>
      <c r="AV25" s="23"/>
      <c r="AW25" s="23"/>
      <c r="AX25" s="23"/>
      <c r="AY25" s="30">
        <v>0</v>
      </c>
      <c r="AZ25" s="31"/>
      <c r="BA25" s="31"/>
      <c r="BB25" s="31"/>
      <c r="BC25" s="31"/>
      <c r="BD25" s="31"/>
      <c r="BE25" s="31"/>
      <c r="BF25" s="32"/>
      <c r="BG25" s="33">
        <f t="shared" si="3"/>
        <v>1467.3747945205482</v>
      </c>
      <c r="BH25" s="33"/>
      <c r="BI25" s="33"/>
      <c r="BJ25" s="33"/>
      <c r="BK25" s="33"/>
      <c r="BL25" s="33"/>
      <c r="BM25" s="33"/>
      <c r="BN25" s="33"/>
      <c r="BO25" s="30">
        <f t="shared" si="0"/>
        <v>14673.747945205483</v>
      </c>
      <c r="BP25" s="31"/>
      <c r="BQ25" s="31"/>
      <c r="BR25" s="31"/>
      <c r="BS25" s="31"/>
      <c r="BT25" s="31"/>
      <c r="BU25" s="31"/>
      <c r="BV25" s="32"/>
      <c r="BW25" s="33">
        <v>0</v>
      </c>
      <c r="BX25" s="33"/>
      <c r="BY25" s="33"/>
      <c r="BZ25" s="33"/>
      <c r="CA25" s="33"/>
      <c r="CB25" s="33"/>
      <c r="CC25" s="33"/>
      <c r="CD25" s="33"/>
      <c r="CE25" s="33">
        <v>0</v>
      </c>
      <c r="CF25" s="33"/>
      <c r="CG25" s="33"/>
      <c r="CH25" s="33"/>
      <c r="CI25" s="33"/>
      <c r="CJ25" s="33"/>
      <c r="CK25" s="33"/>
      <c r="CL25" s="33"/>
      <c r="CM25" s="33"/>
      <c r="CN25" s="33">
        <v>0</v>
      </c>
      <c r="CO25" s="33"/>
      <c r="CP25" s="33"/>
      <c r="CQ25" s="33"/>
      <c r="CR25" s="33"/>
      <c r="CS25" s="33"/>
      <c r="CT25" s="33"/>
      <c r="CU25" s="33"/>
      <c r="CV25" s="23">
        <f t="shared" si="1"/>
        <v>123259.48273972605</v>
      </c>
      <c r="CW25" s="23"/>
      <c r="CX25" s="23"/>
      <c r="CY25" s="23"/>
      <c r="CZ25" s="23"/>
      <c r="DA25" s="23"/>
      <c r="DB25" s="23"/>
      <c r="DC25" s="23"/>
      <c r="DD25" s="23"/>
      <c r="DE25" s="24"/>
    </row>
    <row r="26" spans="1:123" s="11" customFormat="1" ht="23.25" customHeight="1" x14ac:dyDescent="0.2">
      <c r="A26" s="37" t="s">
        <v>34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9" t="s">
        <v>29</v>
      </c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40">
        <v>401</v>
      </c>
      <c r="AE26" s="40"/>
      <c r="AF26" s="40"/>
      <c r="AG26" s="41">
        <v>1</v>
      </c>
      <c r="AH26" s="41"/>
      <c r="AI26" s="41"/>
      <c r="AJ26" s="41"/>
      <c r="AK26" s="46">
        <v>11841.73</v>
      </c>
      <c r="AL26" s="47"/>
      <c r="AM26" s="47"/>
      <c r="AN26" s="47"/>
      <c r="AO26" s="47"/>
      <c r="AP26" s="48"/>
      <c r="AQ26" s="23">
        <f t="shared" si="2"/>
        <v>142100.76</v>
      </c>
      <c r="AR26" s="23"/>
      <c r="AS26" s="23"/>
      <c r="AT26" s="23"/>
      <c r="AU26" s="23"/>
      <c r="AV26" s="23"/>
      <c r="AW26" s="23"/>
      <c r="AX26" s="23"/>
      <c r="AY26" s="30">
        <v>0</v>
      </c>
      <c r="AZ26" s="31"/>
      <c r="BA26" s="31"/>
      <c r="BB26" s="31"/>
      <c r="BC26" s="31"/>
      <c r="BD26" s="31"/>
      <c r="BE26" s="31"/>
      <c r="BF26" s="32"/>
      <c r="BG26" s="33">
        <f t="shared" si="3"/>
        <v>1946.5857534246575</v>
      </c>
      <c r="BH26" s="33"/>
      <c r="BI26" s="33"/>
      <c r="BJ26" s="33"/>
      <c r="BK26" s="33"/>
      <c r="BL26" s="33"/>
      <c r="BM26" s="33"/>
      <c r="BN26" s="33"/>
      <c r="BO26" s="30">
        <f t="shared" si="0"/>
        <v>19465.857534246574</v>
      </c>
      <c r="BP26" s="31"/>
      <c r="BQ26" s="31"/>
      <c r="BR26" s="31"/>
      <c r="BS26" s="31"/>
      <c r="BT26" s="31"/>
      <c r="BU26" s="31"/>
      <c r="BV26" s="32"/>
      <c r="BW26" s="33">
        <v>0</v>
      </c>
      <c r="BX26" s="33"/>
      <c r="BY26" s="33"/>
      <c r="BZ26" s="33"/>
      <c r="CA26" s="33"/>
      <c r="CB26" s="33"/>
      <c r="CC26" s="33"/>
      <c r="CD26" s="33"/>
      <c r="CE26" s="33">
        <v>0</v>
      </c>
      <c r="CF26" s="33"/>
      <c r="CG26" s="33"/>
      <c r="CH26" s="33"/>
      <c r="CI26" s="33"/>
      <c r="CJ26" s="33"/>
      <c r="CK26" s="33"/>
      <c r="CL26" s="33"/>
      <c r="CM26" s="33"/>
      <c r="CN26" s="33">
        <v>0</v>
      </c>
      <c r="CO26" s="33"/>
      <c r="CP26" s="33"/>
      <c r="CQ26" s="33"/>
      <c r="CR26" s="33"/>
      <c r="CS26" s="33"/>
      <c r="CT26" s="33"/>
      <c r="CU26" s="33"/>
      <c r="CV26" s="23">
        <f t="shared" si="1"/>
        <v>163513.20328767123</v>
      </c>
      <c r="CW26" s="23"/>
      <c r="CX26" s="23"/>
      <c r="CY26" s="23"/>
      <c r="CZ26" s="23"/>
      <c r="DA26" s="23"/>
      <c r="DB26" s="23"/>
      <c r="DC26" s="23"/>
      <c r="DD26" s="23"/>
      <c r="DE26" s="24"/>
    </row>
    <row r="27" spans="1:123" s="11" customFormat="1" ht="23.25" customHeight="1" x14ac:dyDescent="0.2">
      <c r="A27" s="37" t="s">
        <v>35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9" t="s">
        <v>36</v>
      </c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40">
        <v>401</v>
      </c>
      <c r="AE27" s="40"/>
      <c r="AF27" s="40"/>
      <c r="AG27" s="41">
        <v>1</v>
      </c>
      <c r="AH27" s="41"/>
      <c r="AI27" s="41"/>
      <c r="AJ27" s="41"/>
      <c r="AK27" s="46">
        <v>11841.73</v>
      </c>
      <c r="AL27" s="47"/>
      <c r="AM27" s="47"/>
      <c r="AN27" s="47"/>
      <c r="AO27" s="47"/>
      <c r="AP27" s="48"/>
      <c r="AQ27" s="23">
        <f t="shared" si="2"/>
        <v>142100.76</v>
      </c>
      <c r="AR27" s="23"/>
      <c r="AS27" s="23"/>
      <c r="AT27" s="23"/>
      <c r="AU27" s="23"/>
      <c r="AV27" s="23"/>
      <c r="AW27" s="23"/>
      <c r="AX27" s="23"/>
      <c r="AY27" s="30">
        <v>0</v>
      </c>
      <c r="AZ27" s="31"/>
      <c r="BA27" s="31"/>
      <c r="BB27" s="31"/>
      <c r="BC27" s="31"/>
      <c r="BD27" s="31"/>
      <c r="BE27" s="31"/>
      <c r="BF27" s="32"/>
      <c r="BG27" s="33">
        <f t="shared" si="3"/>
        <v>1946.5857534246575</v>
      </c>
      <c r="BH27" s="33"/>
      <c r="BI27" s="33"/>
      <c r="BJ27" s="33"/>
      <c r="BK27" s="33"/>
      <c r="BL27" s="33"/>
      <c r="BM27" s="33"/>
      <c r="BN27" s="33"/>
      <c r="BO27" s="30">
        <f t="shared" si="0"/>
        <v>19465.857534246574</v>
      </c>
      <c r="BP27" s="31"/>
      <c r="BQ27" s="31"/>
      <c r="BR27" s="31"/>
      <c r="BS27" s="31"/>
      <c r="BT27" s="31"/>
      <c r="BU27" s="31"/>
      <c r="BV27" s="32"/>
      <c r="BW27" s="33">
        <v>0</v>
      </c>
      <c r="BX27" s="33"/>
      <c r="BY27" s="33"/>
      <c r="BZ27" s="33"/>
      <c r="CA27" s="33"/>
      <c r="CB27" s="33"/>
      <c r="CC27" s="33"/>
      <c r="CD27" s="33"/>
      <c r="CE27" s="33">
        <v>0</v>
      </c>
      <c r="CF27" s="33"/>
      <c r="CG27" s="33"/>
      <c r="CH27" s="33"/>
      <c r="CI27" s="33"/>
      <c r="CJ27" s="33"/>
      <c r="CK27" s="33"/>
      <c r="CL27" s="33"/>
      <c r="CM27" s="33"/>
      <c r="CN27" s="33">
        <v>0</v>
      </c>
      <c r="CO27" s="33"/>
      <c r="CP27" s="33"/>
      <c r="CQ27" s="33"/>
      <c r="CR27" s="33"/>
      <c r="CS27" s="33"/>
      <c r="CT27" s="33"/>
      <c r="CU27" s="33"/>
      <c r="CV27" s="23">
        <f t="shared" si="1"/>
        <v>163513.20328767123</v>
      </c>
      <c r="CW27" s="23"/>
      <c r="CX27" s="23"/>
      <c r="CY27" s="23"/>
      <c r="CZ27" s="23"/>
      <c r="DA27" s="23"/>
      <c r="DB27" s="23"/>
      <c r="DC27" s="23"/>
      <c r="DD27" s="23"/>
      <c r="DE27" s="24"/>
    </row>
    <row r="28" spans="1:123" s="11" customFormat="1" ht="23.25" customHeight="1" x14ac:dyDescent="0.2">
      <c r="A28" s="37" t="s">
        <v>37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 t="s">
        <v>36</v>
      </c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40">
        <v>401</v>
      </c>
      <c r="AE28" s="40"/>
      <c r="AF28" s="40"/>
      <c r="AG28" s="41">
        <v>1</v>
      </c>
      <c r="AH28" s="41"/>
      <c r="AI28" s="41"/>
      <c r="AJ28" s="41"/>
      <c r="AK28" s="46">
        <v>6439.14</v>
      </c>
      <c r="AL28" s="47"/>
      <c r="AM28" s="47"/>
      <c r="AN28" s="47"/>
      <c r="AO28" s="47"/>
      <c r="AP28" s="48"/>
      <c r="AQ28" s="23">
        <f t="shared" si="2"/>
        <v>77269.680000000008</v>
      </c>
      <c r="AR28" s="23"/>
      <c r="AS28" s="23"/>
      <c r="AT28" s="23"/>
      <c r="AU28" s="23"/>
      <c r="AV28" s="23"/>
      <c r="AW28" s="23"/>
      <c r="AX28" s="23"/>
      <c r="AY28" s="30">
        <v>0</v>
      </c>
      <c r="AZ28" s="31"/>
      <c r="BA28" s="31"/>
      <c r="BB28" s="31"/>
      <c r="BC28" s="31"/>
      <c r="BD28" s="31"/>
      <c r="BE28" s="31"/>
      <c r="BF28" s="32"/>
      <c r="BG28" s="33">
        <f t="shared" si="3"/>
        <v>1058.4887671232877</v>
      </c>
      <c r="BH28" s="33"/>
      <c r="BI28" s="33"/>
      <c r="BJ28" s="33"/>
      <c r="BK28" s="33"/>
      <c r="BL28" s="33"/>
      <c r="BM28" s="33"/>
      <c r="BN28" s="33"/>
      <c r="BO28" s="30">
        <f t="shared" si="0"/>
        <v>10584.887671232878</v>
      </c>
      <c r="BP28" s="31"/>
      <c r="BQ28" s="31"/>
      <c r="BR28" s="31"/>
      <c r="BS28" s="31"/>
      <c r="BT28" s="31"/>
      <c r="BU28" s="31"/>
      <c r="BV28" s="32"/>
      <c r="BW28" s="33">
        <v>0</v>
      </c>
      <c r="BX28" s="33"/>
      <c r="BY28" s="33"/>
      <c r="BZ28" s="33"/>
      <c r="CA28" s="33"/>
      <c r="CB28" s="33"/>
      <c r="CC28" s="33"/>
      <c r="CD28" s="33"/>
      <c r="CE28" s="33">
        <v>0</v>
      </c>
      <c r="CF28" s="33"/>
      <c r="CG28" s="33"/>
      <c r="CH28" s="33"/>
      <c r="CI28" s="33"/>
      <c r="CJ28" s="33"/>
      <c r="CK28" s="33"/>
      <c r="CL28" s="33"/>
      <c r="CM28" s="33"/>
      <c r="CN28" s="33">
        <v>0</v>
      </c>
      <c r="CO28" s="33"/>
      <c r="CP28" s="33"/>
      <c r="CQ28" s="33"/>
      <c r="CR28" s="33"/>
      <c r="CS28" s="33"/>
      <c r="CT28" s="33"/>
      <c r="CU28" s="33"/>
      <c r="CV28" s="23">
        <f t="shared" si="1"/>
        <v>88913.056438356172</v>
      </c>
      <c r="CW28" s="23"/>
      <c r="CX28" s="23"/>
      <c r="CY28" s="23"/>
      <c r="CZ28" s="23"/>
      <c r="DA28" s="23"/>
      <c r="DB28" s="23"/>
      <c r="DC28" s="23"/>
      <c r="DD28" s="23"/>
      <c r="DE28" s="24"/>
    </row>
    <row r="29" spans="1:123" s="11" customFormat="1" ht="23.25" customHeight="1" x14ac:dyDescent="0.2">
      <c r="A29" s="49" t="s">
        <v>14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  <c r="P29" s="39" t="s">
        <v>36</v>
      </c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40">
        <v>401</v>
      </c>
      <c r="AE29" s="40"/>
      <c r="AF29" s="40"/>
      <c r="AG29" s="41">
        <v>1</v>
      </c>
      <c r="AH29" s="41"/>
      <c r="AI29" s="41"/>
      <c r="AJ29" s="41"/>
      <c r="AK29" s="46">
        <v>4753.43</v>
      </c>
      <c r="AL29" s="47"/>
      <c r="AM29" s="47"/>
      <c r="AN29" s="47"/>
      <c r="AO29" s="47"/>
      <c r="AP29" s="48"/>
      <c r="AQ29" s="23">
        <f t="shared" si="2"/>
        <v>57041.16</v>
      </c>
      <c r="AR29" s="23"/>
      <c r="AS29" s="23"/>
      <c r="AT29" s="23"/>
      <c r="AU29" s="23"/>
      <c r="AV29" s="23"/>
      <c r="AW29" s="23"/>
      <c r="AX29" s="23"/>
      <c r="AY29" s="30">
        <v>0</v>
      </c>
      <c r="AZ29" s="31"/>
      <c r="BA29" s="31"/>
      <c r="BB29" s="31"/>
      <c r="BC29" s="31"/>
      <c r="BD29" s="31"/>
      <c r="BE29" s="31"/>
      <c r="BF29" s="32"/>
      <c r="BG29" s="33">
        <f t="shared" si="3"/>
        <v>781.38575342465754</v>
      </c>
      <c r="BH29" s="33"/>
      <c r="BI29" s="33"/>
      <c r="BJ29" s="33"/>
      <c r="BK29" s="33"/>
      <c r="BL29" s="33"/>
      <c r="BM29" s="33"/>
      <c r="BN29" s="33"/>
      <c r="BO29" s="30">
        <f t="shared" si="0"/>
        <v>7813.8575342465756</v>
      </c>
      <c r="BP29" s="31"/>
      <c r="BQ29" s="31"/>
      <c r="BR29" s="31"/>
      <c r="BS29" s="31"/>
      <c r="BT29" s="31"/>
      <c r="BU29" s="31"/>
      <c r="BV29" s="32"/>
      <c r="BW29" s="33">
        <v>0</v>
      </c>
      <c r="BX29" s="33"/>
      <c r="BY29" s="33"/>
      <c r="BZ29" s="33"/>
      <c r="CA29" s="33"/>
      <c r="CB29" s="33"/>
      <c r="CC29" s="33"/>
      <c r="CD29" s="33"/>
      <c r="CE29" s="33">
        <v>0</v>
      </c>
      <c r="CF29" s="33"/>
      <c r="CG29" s="33"/>
      <c r="CH29" s="33"/>
      <c r="CI29" s="33"/>
      <c r="CJ29" s="33"/>
      <c r="CK29" s="33"/>
      <c r="CL29" s="33"/>
      <c r="CM29" s="33"/>
      <c r="CN29" s="33">
        <v>0</v>
      </c>
      <c r="CO29" s="33"/>
      <c r="CP29" s="33"/>
      <c r="CQ29" s="33"/>
      <c r="CR29" s="33"/>
      <c r="CS29" s="33"/>
      <c r="CT29" s="33"/>
      <c r="CU29" s="33"/>
      <c r="CV29" s="23">
        <f t="shared" si="1"/>
        <v>65636.40328767123</v>
      </c>
      <c r="CW29" s="23"/>
      <c r="CX29" s="23"/>
      <c r="CY29" s="23"/>
      <c r="CZ29" s="23"/>
      <c r="DA29" s="23"/>
      <c r="DB29" s="23"/>
      <c r="DC29" s="23"/>
      <c r="DD29" s="23"/>
      <c r="DE29" s="24"/>
    </row>
    <row r="30" spans="1:123" s="11" customFormat="1" ht="23.25" customHeight="1" x14ac:dyDescent="0.2">
      <c r="A30" s="49" t="s">
        <v>38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  <c r="P30" s="39" t="s">
        <v>36</v>
      </c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40">
        <v>401</v>
      </c>
      <c r="AE30" s="40"/>
      <c r="AF30" s="40"/>
      <c r="AG30" s="41">
        <v>1</v>
      </c>
      <c r="AH30" s="41"/>
      <c r="AI30" s="41"/>
      <c r="AJ30" s="41"/>
      <c r="AK30" s="46">
        <v>3944.04</v>
      </c>
      <c r="AL30" s="47"/>
      <c r="AM30" s="47"/>
      <c r="AN30" s="47"/>
      <c r="AO30" s="47"/>
      <c r="AP30" s="48"/>
      <c r="AQ30" s="23">
        <f t="shared" si="2"/>
        <v>47328.479999999996</v>
      </c>
      <c r="AR30" s="23"/>
      <c r="AS30" s="23"/>
      <c r="AT30" s="23"/>
      <c r="AU30" s="23"/>
      <c r="AV30" s="23"/>
      <c r="AW30" s="23"/>
      <c r="AX30" s="23"/>
      <c r="AY30" s="30">
        <v>0</v>
      </c>
      <c r="AZ30" s="31"/>
      <c r="BA30" s="31"/>
      <c r="BB30" s="31"/>
      <c r="BC30" s="31"/>
      <c r="BD30" s="31"/>
      <c r="BE30" s="31"/>
      <c r="BF30" s="32"/>
      <c r="BG30" s="33">
        <f t="shared" si="3"/>
        <v>648.33534246575346</v>
      </c>
      <c r="BH30" s="33"/>
      <c r="BI30" s="33"/>
      <c r="BJ30" s="33"/>
      <c r="BK30" s="33"/>
      <c r="BL30" s="33"/>
      <c r="BM30" s="33"/>
      <c r="BN30" s="33"/>
      <c r="BO30" s="30">
        <f t="shared" si="0"/>
        <v>6483.3534246575337</v>
      </c>
      <c r="BP30" s="31"/>
      <c r="BQ30" s="31"/>
      <c r="BR30" s="31"/>
      <c r="BS30" s="31"/>
      <c r="BT30" s="31"/>
      <c r="BU30" s="31"/>
      <c r="BV30" s="32"/>
      <c r="BW30" s="33">
        <v>0</v>
      </c>
      <c r="BX30" s="33"/>
      <c r="BY30" s="33"/>
      <c r="BZ30" s="33"/>
      <c r="CA30" s="33"/>
      <c r="CB30" s="33"/>
      <c r="CC30" s="33"/>
      <c r="CD30" s="33"/>
      <c r="CE30" s="33">
        <v>0</v>
      </c>
      <c r="CF30" s="33"/>
      <c r="CG30" s="33"/>
      <c r="CH30" s="33"/>
      <c r="CI30" s="33"/>
      <c r="CJ30" s="33"/>
      <c r="CK30" s="33"/>
      <c r="CL30" s="33"/>
      <c r="CM30" s="33"/>
      <c r="CN30" s="33">
        <v>0</v>
      </c>
      <c r="CO30" s="33"/>
      <c r="CP30" s="33"/>
      <c r="CQ30" s="33"/>
      <c r="CR30" s="33"/>
      <c r="CS30" s="33"/>
      <c r="CT30" s="33"/>
      <c r="CU30" s="33"/>
      <c r="CV30" s="23">
        <f t="shared" si="1"/>
        <v>54460.168767123287</v>
      </c>
      <c r="CW30" s="23"/>
      <c r="CX30" s="23"/>
      <c r="CY30" s="23"/>
      <c r="CZ30" s="23"/>
      <c r="DA30" s="23"/>
      <c r="DB30" s="23"/>
      <c r="DC30" s="23"/>
      <c r="DD30" s="23"/>
      <c r="DE30" s="24"/>
    </row>
    <row r="31" spans="1:123" s="11" customFormat="1" ht="23.25" customHeight="1" x14ac:dyDescent="0.2">
      <c r="A31" s="49" t="s">
        <v>39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  <c r="P31" s="39" t="s">
        <v>40</v>
      </c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40">
        <v>401</v>
      </c>
      <c r="AE31" s="40"/>
      <c r="AF31" s="40"/>
      <c r="AG31" s="41">
        <v>1</v>
      </c>
      <c r="AH31" s="41"/>
      <c r="AI31" s="41"/>
      <c r="AJ31" s="41"/>
      <c r="AK31" s="46">
        <v>19082.580000000002</v>
      </c>
      <c r="AL31" s="47"/>
      <c r="AM31" s="47"/>
      <c r="AN31" s="47"/>
      <c r="AO31" s="47"/>
      <c r="AP31" s="48"/>
      <c r="AQ31" s="23">
        <f t="shared" si="2"/>
        <v>228990.96000000002</v>
      </c>
      <c r="AR31" s="23"/>
      <c r="AS31" s="23"/>
      <c r="AT31" s="23"/>
      <c r="AU31" s="23"/>
      <c r="AV31" s="23"/>
      <c r="AW31" s="23"/>
      <c r="AX31" s="23"/>
      <c r="AY31" s="30">
        <v>0</v>
      </c>
      <c r="AZ31" s="31"/>
      <c r="BA31" s="31"/>
      <c r="BB31" s="31"/>
      <c r="BC31" s="31"/>
      <c r="BD31" s="31"/>
      <c r="BE31" s="31"/>
      <c r="BF31" s="32"/>
      <c r="BG31" s="33">
        <f t="shared" si="3"/>
        <v>3136.8624657534251</v>
      </c>
      <c r="BH31" s="33"/>
      <c r="BI31" s="33"/>
      <c r="BJ31" s="33"/>
      <c r="BK31" s="33"/>
      <c r="BL31" s="33"/>
      <c r="BM31" s="33"/>
      <c r="BN31" s="33"/>
      <c r="BO31" s="30">
        <f t="shared" si="0"/>
        <v>31368.624657534252</v>
      </c>
      <c r="BP31" s="31"/>
      <c r="BQ31" s="31"/>
      <c r="BR31" s="31"/>
      <c r="BS31" s="31"/>
      <c r="BT31" s="31"/>
      <c r="BU31" s="31"/>
      <c r="BV31" s="32"/>
      <c r="BW31" s="33">
        <v>0</v>
      </c>
      <c r="BX31" s="33"/>
      <c r="BY31" s="33"/>
      <c r="BZ31" s="33"/>
      <c r="CA31" s="33"/>
      <c r="CB31" s="33"/>
      <c r="CC31" s="33"/>
      <c r="CD31" s="33"/>
      <c r="CE31" s="33">
        <v>0</v>
      </c>
      <c r="CF31" s="33"/>
      <c r="CG31" s="33"/>
      <c r="CH31" s="33"/>
      <c r="CI31" s="33"/>
      <c r="CJ31" s="33"/>
      <c r="CK31" s="33"/>
      <c r="CL31" s="33"/>
      <c r="CM31" s="33"/>
      <c r="CN31" s="33">
        <v>0</v>
      </c>
      <c r="CO31" s="33"/>
      <c r="CP31" s="33"/>
      <c r="CQ31" s="33"/>
      <c r="CR31" s="33"/>
      <c r="CS31" s="33"/>
      <c r="CT31" s="33"/>
      <c r="CU31" s="33"/>
      <c r="CV31" s="23">
        <f t="shared" si="1"/>
        <v>263496.44712328771</v>
      </c>
      <c r="CW31" s="23"/>
      <c r="CX31" s="23"/>
      <c r="CY31" s="23"/>
      <c r="CZ31" s="23"/>
      <c r="DA31" s="23"/>
      <c r="DB31" s="23"/>
      <c r="DC31" s="23"/>
      <c r="DD31" s="23"/>
      <c r="DE31" s="24"/>
      <c r="DS31" s="12"/>
    </row>
    <row r="32" spans="1:123" s="11" customFormat="1" ht="23.25" customHeight="1" x14ac:dyDescent="0.2">
      <c r="A32" s="49" t="s">
        <v>41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39" t="s">
        <v>40</v>
      </c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40">
        <v>401</v>
      </c>
      <c r="AE32" s="40"/>
      <c r="AF32" s="40"/>
      <c r="AG32" s="41">
        <v>1</v>
      </c>
      <c r="AH32" s="41"/>
      <c r="AI32" s="41"/>
      <c r="AJ32" s="41"/>
      <c r="AK32" s="46">
        <v>9876.5300000000007</v>
      </c>
      <c r="AL32" s="47"/>
      <c r="AM32" s="47"/>
      <c r="AN32" s="47"/>
      <c r="AO32" s="47"/>
      <c r="AP32" s="48"/>
      <c r="AQ32" s="23">
        <f t="shared" si="2"/>
        <v>118518.36000000002</v>
      </c>
      <c r="AR32" s="23"/>
      <c r="AS32" s="23"/>
      <c r="AT32" s="23"/>
      <c r="AU32" s="23"/>
      <c r="AV32" s="23"/>
      <c r="AW32" s="23"/>
      <c r="AX32" s="23"/>
      <c r="AY32" s="30">
        <v>0</v>
      </c>
      <c r="AZ32" s="31"/>
      <c r="BA32" s="31"/>
      <c r="BB32" s="31"/>
      <c r="BC32" s="31"/>
      <c r="BD32" s="31"/>
      <c r="BE32" s="31"/>
      <c r="BF32" s="32"/>
      <c r="BG32" s="33">
        <f t="shared" si="3"/>
        <v>1623.5391780821919</v>
      </c>
      <c r="BH32" s="33"/>
      <c r="BI32" s="33"/>
      <c r="BJ32" s="33"/>
      <c r="BK32" s="33"/>
      <c r="BL32" s="33"/>
      <c r="BM32" s="33"/>
      <c r="BN32" s="33"/>
      <c r="BO32" s="30">
        <f t="shared" si="0"/>
        <v>16235.391780821919</v>
      </c>
      <c r="BP32" s="31"/>
      <c r="BQ32" s="31"/>
      <c r="BR32" s="31"/>
      <c r="BS32" s="31"/>
      <c r="BT32" s="31"/>
      <c r="BU32" s="31"/>
      <c r="BV32" s="32"/>
      <c r="BW32" s="33"/>
      <c r="BX32" s="33"/>
      <c r="BY32" s="33"/>
      <c r="BZ32" s="33"/>
      <c r="CA32" s="33"/>
      <c r="CB32" s="33"/>
      <c r="CC32" s="33"/>
      <c r="CD32" s="33"/>
      <c r="CE32" s="33">
        <v>0</v>
      </c>
      <c r="CF32" s="33"/>
      <c r="CG32" s="33"/>
      <c r="CH32" s="33"/>
      <c r="CI32" s="33"/>
      <c r="CJ32" s="33"/>
      <c r="CK32" s="33"/>
      <c r="CL32" s="33"/>
      <c r="CM32" s="33"/>
      <c r="CN32" s="33">
        <v>0</v>
      </c>
      <c r="CO32" s="33"/>
      <c r="CP32" s="33"/>
      <c r="CQ32" s="33"/>
      <c r="CR32" s="33"/>
      <c r="CS32" s="33"/>
      <c r="CT32" s="33"/>
      <c r="CU32" s="33"/>
      <c r="CV32" s="23">
        <f t="shared" si="1"/>
        <v>136377.29095890414</v>
      </c>
      <c r="CW32" s="23"/>
      <c r="CX32" s="23"/>
      <c r="CY32" s="23"/>
      <c r="CZ32" s="23"/>
      <c r="DA32" s="23"/>
      <c r="DB32" s="23"/>
      <c r="DC32" s="23"/>
      <c r="DD32" s="23"/>
      <c r="DE32" s="24"/>
    </row>
    <row r="33" spans="1:123" s="11" customFormat="1" ht="23.25" customHeight="1" x14ac:dyDescent="0.2">
      <c r="A33" s="49" t="s">
        <v>42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  <c r="P33" s="39" t="s">
        <v>40</v>
      </c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40">
        <v>401</v>
      </c>
      <c r="AE33" s="40"/>
      <c r="AF33" s="40"/>
      <c r="AG33" s="41">
        <v>1</v>
      </c>
      <c r="AH33" s="41"/>
      <c r="AI33" s="41"/>
      <c r="AJ33" s="41"/>
      <c r="AK33" s="46">
        <v>8524.15</v>
      </c>
      <c r="AL33" s="47"/>
      <c r="AM33" s="47"/>
      <c r="AN33" s="47"/>
      <c r="AO33" s="47"/>
      <c r="AP33" s="48"/>
      <c r="AQ33" s="23">
        <f t="shared" si="2"/>
        <v>102289.79999999999</v>
      </c>
      <c r="AR33" s="23"/>
      <c r="AS33" s="23"/>
      <c r="AT33" s="23"/>
      <c r="AU33" s="23"/>
      <c r="AV33" s="23"/>
      <c r="AW33" s="23"/>
      <c r="AX33" s="23"/>
      <c r="AY33" s="30">
        <v>0</v>
      </c>
      <c r="AZ33" s="31"/>
      <c r="BA33" s="31"/>
      <c r="BB33" s="31"/>
      <c r="BC33" s="31"/>
      <c r="BD33" s="31"/>
      <c r="BE33" s="31"/>
      <c r="BF33" s="32"/>
      <c r="BG33" s="33">
        <f t="shared" si="3"/>
        <v>1401.2301369863012</v>
      </c>
      <c r="BH33" s="33"/>
      <c r="BI33" s="33"/>
      <c r="BJ33" s="33"/>
      <c r="BK33" s="33"/>
      <c r="BL33" s="33"/>
      <c r="BM33" s="33"/>
      <c r="BN33" s="33"/>
      <c r="BO33" s="30">
        <f t="shared" si="0"/>
        <v>14012.301369863013</v>
      </c>
      <c r="BP33" s="31"/>
      <c r="BQ33" s="31"/>
      <c r="BR33" s="31"/>
      <c r="BS33" s="31"/>
      <c r="BT33" s="31"/>
      <c r="BU33" s="31"/>
      <c r="BV33" s="32"/>
      <c r="BW33" s="33"/>
      <c r="BX33" s="33"/>
      <c r="BY33" s="33"/>
      <c r="BZ33" s="33"/>
      <c r="CA33" s="33"/>
      <c r="CB33" s="33"/>
      <c r="CC33" s="33"/>
      <c r="CD33" s="33"/>
      <c r="CE33" s="33">
        <v>0</v>
      </c>
      <c r="CF33" s="33"/>
      <c r="CG33" s="33"/>
      <c r="CH33" s="33"/>
      <c r="CI33" s="33"/>
      <c r="CJ33" s="33"/>
      <c r="CK33" s="33"/>
      <c r="CL33" s="33"/>
      <c r="CM33" s="33"/>
      <c r="CN33" s="33">
        <v>0</v>
      </c>
      <c r="CO33" s="33"/>
      <c r="CP33" s="33"/>
      <c r="CQ33" s="33"/>
      <c r="CR33" s="33"/>
      <c r="CS33" s="33"/>
      <c r="CT33" s="33"/>
      <c r="CU33" s="33"/>
      <c r="CV33" s="23">
        <f t="shared" si="1"/>
        <v>117703.3315068493</v>
      </c>
      <c r="CW33" s="23"/>
      <c r="CX33" s="23"/>
      <c r="CY33" s="23"/>
      <c r="CZ33" s="23"/>
      <c r="DA33" s="23"/>
      <c r="DB33" s="23"/>
      <c r="DC33" s="23"/>
      <c r="DD33" s="23"/>
      <c r="DE33" s="24"/>
    </row>
    <row r="34" spans="1:123" s="11" customFormat="1" ht="23.25" customHeight="1" x14ac:dyDescent="0.2">
      <c r="A34" s="49" t="s">
        <v>43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  <c r="P34" s="39" t="s">
        <v>40</v>
      </c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40">
        <v>401</v>
      </c>
      <c r="AE34" s="40"/>
      <c r="AF34" s="40"/>
      <c r="AG34" s="41">
        <v>1</v>
      </c>
      <c r="AH34" s="41"/>
      <c r="AI34" s="41"/>
      <c r="AJ34" s="41"/>
      <c r="AK34" s="46">
        <v>8524.15</v>
      </c>
      <c r="AL34" s="47"/>
      <c r="AM34" s="47"/>
      <c r="AN34" s="47"/>
      <c r="AO34" s="47"/>
      <c r="AP34" s="48"/>
      <c r="AQ34" s="23">
        <f t="shared" si="2"/>
        <v>102289.79999999999</v>
      </c>
      <c r="AR34" s="23"/>
      <c r="AS34" s="23"/>
      <c r="AT34" s="23"/>
      <c r="AU34" s="23"/>
      <c r="AV34" s="23"/>
      <c r="AW34" s="23"/>
      <c r="AX34" s="23"/>
      <c r="AY34" s="30">
        <v>0</v>
      </c>
      <c r="AZ34" s="31"/>
      <c r="BA34" s="31"/>
      <c r="BB34" s="31"/>
      <c r="BC34" s="31"/>
      <c r="BD34" s="31"/>
      <c r="BE34" s="31"/>
      <c r="BF34" s="32"/>
      <c r="BG34" s="33">
        <f t="shared" si="3"/>
        <v>1401.2301369863012</v>
      </c>
      <c r="BH34" s="33"/>
      <c r="BI34" s="33"/>
      <c r="BJ34" s="33"/>
      <c r="BK34" s="33"/>
      <c r="BL34" s="33"/>
      <c r="BM34" s="33"/>
      <c r="BN34" s="33"/>
      <c r="BO34" s="30">
        <f t="shared" si="0"/>
        <v>14012.301369863013</v>
      </c>
      <c r="BP34" s="31"/>
      <c r="BQ34" s="31"/>
      <c r="BR34" s="31"/>
      <c r="BS34" s="31"/>
      <c r="BT34" s="31"/>
      <c r="BU34" s="31"/>
      <c r="BV34" s="32"/>
      <c r="BW34" s="33"/>
      <c r="BX34" s="33"/>
      <c r="BY34" s="33"/>
      <c r="BZ34" s="33"/>
      <c r="CA34" s="33"/>
      <c r="CB34" s="33"/>
      <c r="CC34" s="33"/>
      <c r="CD34" s="33"/>
      <c r="CE34" s="33">
        <v>0</v>
      </c>
      <c r="CF34" s="33"/>
      <c r="CG34" s="33"/>
      <c r="CH34" s="33"/>
      <c r="CI34" s="33"/>
      <c r="CJ34" s="33"/>
      <c r="CK34" s="33"/>
      <c r="CL34" s="33"/>
      <c r="CM34" s="33"/>
      <c r="CN34" s="33">
        <v>0</v>
      </c>
      <c r="CO34" s="33"/>
      <c r="CP34" s="33"/>
      <c r="CQ34" s="33"/>
      <c r="CR34" s="33"/>
      <c r="CS34" s="33"/>
      <c r="CT34" s="33"/>
      <c r="CU34" s="33"/>
      <c r="CV34" s="23">
        <f t="shared" si="1"/>
        <v>117703.3315068493</v>
      </c>
      <c r="CW34" s="23"/>
      <c r="CX34" s="23"/>
      <c r="CY34" s="23"/>
      <c r="CZ34" s="23"/>
      <c r="DA34" s="23"/>
      <c r="DB34" s="23"/>
      <c r="DC34" s="23"/>
      <c r="DD34" s="23"/>
      <c r="DE34" s="24"/>
    </row>
    <row r="35" spans="1:123" s="11" customFormat="1" ht="23.25" customHeight="1" x14ac:dyDescent="0.2">
      <c r="A35" s="49" t="s">
        <v>44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  <c r="P35" s="52" t="s">
        <v>40</v>
      </c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4"/>
      <c r="AD35" s="40">
        <v>401</v>
      </c>
      <c r="AE35" s="40"/>
      <c r="AF35" s="40"/>
      <c r="AG35" s="41">
        <v>1</v>
      </c>
      <c r="AH35" s="41"/>
      <c r="AI35" s="41"/>
      <c r="AJ35" s="41"/>
      <c r="AK35" s="46">
        <v>8524.15</v>
      </c>
      <c r="AL35" s="47"/>
      <c r="AM35" s="47"/>
      <c r="AN35" s="47"/>
      <c r="AO35" s="47"/>
      <c r="AP35" s="48"/>
      <c r="AQ35" s="23">
        <f>AG35*AK35*12</f>
        <v>102289.79999999999</v>
      </c>
      <c r="AR35" s="23"/>
      <c r="AS35" s="23"/>
      <c r="AT35" s="23"/>
      <c r="AU35" s="23"/>
      <c r="AV35" s="23"/>
      <c r="AW35" s="23"/>
      <c r="AX35" s="23"/>
      <c r="AY35" s="30">
        <v>0</v>
      </c>
      <c r="AZ35" s="31"/>
      <c r="BA35" s="31"/>
      <c r="BB35" s="31"/>
      <c r="BC35" s="31"/>
      <c r="BD35" s="31"/>
      <c r="BE35" s="31"/>
      <c r="BF35" s="32"/>
      <c r="BG35" s="33">
        <f t="shared" si="3"/>
        <v>1401.2301369863012</v>
      </c>
      <c r="BH35" s="33"/>
      <c r="BI35" s="33"/>
      <c r="BJ35" s="33"/>
      <c r="BK35" s="33"/>
      <c r="BL35" s="33"/>
      <c r="BM35" s="33"/>
      <c r="BN35" s="33"/>
      <c r="BO35" s="30">
        <f t="shared" si="0"/>
        <v>14012.301369863013</v>
      </c>
      <c r="BP35" s="31"/>
      <c r="BQ35" s="31"/>
      <c r="BR35" s="31"/>
      <c r="BS35" s="31"/>
      <c r="BT35" s="31"/>
      <c r="BU35" s="31"/>
      <c r="BV35" s="32"/>
      <c r="BW35" s="33">
        <v>0</v>
      </c>
      <c r="BX35" s="33"/>
      <c r="BY35" s="33"/>
      <c r="BZ35" s="33"/>
      <c r="CA35" s="33"/>
      <c r="CB35" s="33"/>
      <c r="CC35" s="33"/>
      <c r="CD35" s="33"/>
      <c r="CE35" s="33">
        <v>0</v>
      </c>
      <c r="CF35" s="33"/>
      <c r="CG35" s="33"/>
      <c r="CH35" s="33"/>
      <c r="CI35" s="33"/>
      <c r="CJ35" s="33"/>
      <c r="CK35" s="33"/>
      <c r="CL35" s="33"/>
      <c r="CM35" s="33"/>
      <c r="CN35" s="33">
        <v>0</v>
      </c>
      <c r="CO35" s="33"/>
      <c r="CP35" s="33"/>
      <c r="CQ35" s="33"/>
      <c r="CR35" s="33"/>
      <c r="CS35" s="33"/>
      <c r="CT35" s="33"/>
      <c r="CU35" s="33"/>
      <c r="CV35" s="23">
        <f>SUM(AQ35:CU35)</f>
        <v>117703.3315068493</v>
      </c>
      <c r="CW35" s="23"/>
      <c r="CX35" s="23"/>
      <c r="CY35" s="23"/>
      <c r="CZ35" s="23"/>
      <c r="DA35" s="23"/>
      <c r="DB35" s="23"/>
      <c r="DC35" s="23"/>
      <c r="DD35" s="23"/>
      <c r="DE35" s="24"/>
      <c r="DS35" s="12"/>
    </row>
    <row r="36" spans="1:123" s="11" customFormat="1" ht="23.25" customHeight="1" x14ac:dyDescent="0.2">
      <c r="A36" s="49" t="s">
        <v>45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  <c r="P36" s="52" t="s">
        <v>46</v>
      </c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4"/>
      <c r="AD36" s="40">
        <v>401</v>
      </c>
      <c r="AE36" s="40"/>
      <c r="AF36" s="40"/>
      <c r="AG36" s="41">
        <v>1</v>
      </c>
      <c r="AH36" s="41"/>
      <c r="AI36" s="41"/>
      <c r="AJ36" s="41"/>
      <c r="AK36" s="46">
        <v>11110.73</v>
      </c>
      <c r="AL36" s="47"/>
      <c r="AM36" s="47"/>
      <c r="AN36" s="47"/>
      <c r="AO36" s="47"/>
      <c r="AP36" s="48"/>
      <c r="AQ36" s="23">
        <f t="shared" si="2"/>
        <v>133328.76</v>
      </c>
      <c r="AR36" s="23"/>
      <c r="AS36" s="23"/>
      <c r="AT36" s="23"/>
      <c r="AU36" s="23"/>
      <c r="AV36" s="23"/>
      <c r="AW36" s="23"/>
      <c r="AX36" s="23"/>
      <c r="AY36" s="30">
        <v>0</v>
      </c>
      <c r="AZ36" s="31"/>
      <c r="BA36" s="31"/>
      <c r="BB36" s="31"/>
      <c r="BC36" s="31"/>
      <c r="BD36" s="31"/>
      <c r="BE36" s="31"/>
      <c r="BF36" s="32"/>
      <c r="BG36" s="33">
        <f t="shared" si="3"/>
        <v>1826.4213698630138</v>
      </c>
      <c r="BH36" s="33"/>
      <c r="BI36" s="33"/>
      <c r="BJ36" s="33"/>
      <c r="BK36" s="33"/>
      <c r="BL36" s="33"/>
      <c r="BM36" s="33"/>
      <c r="BN36" s="33"/>
      <c r="BO36" s="30">
        <f t="shared" si="0"/>
        <v>18264.213698630138</v>
      </c>
      <c r="BP36" s="31"/>
      <c r="BQ36" s="31"/>
      <c r="BR36" s="31"/>
      <c r="BS36" s="31"/>
      <c r="BT36" s="31"/>
      <c r="BU36" s="31"/>
      <c r="BV36" s="32"/>
      <c r="BW36" s="33">
        <v>0</v>
      </c>
      <c r="BX36" s="33"/>
      <c r="BY36" s="33"/>
      <c r="BZ36" s="33"/>
      <c r="CA36" s="33"/>
      <c r="CB36" s="33"/>
      <c r="CC36" s="33"/>
      <c r="CD36" s="33"/>
      <c r="CE36" s="33">
        <v>0</v>
      </c>
      <c r="CF36" s="33"/>
      <c r="CG36" s="33"/>
      <c r="CH36" s="33"/>
      <c r="CI36" s="33"/>
      <c r="CJ36" s="33"/>
      <c r="CK36" s="33"/>
      <c r="CL36" s="33"/>
      <c r="CM36" s="33"/>
      <c r="CN36" s="33">
        <v>0</v>
      </c>
      <c r="CO36" s="33"/>
      <c r="CP36" s="33"/>
      <c r="CQ36" s="33"/>
      <c r="CR36" s="33"/>
      <c r="CS36" s="33"/>
      <c r="CT36" s="33"/>
      <c r="CU36" s="33"/>
      <c r="CV36" s="23">
        <f t="shared" si="1"/>
        <v>153419.39506849315</v>
      </c>
      <c r="CW36" s="23"/>
      <c r="CX36" s="23"/>
      <c r="CY36" s="23"/>
      <c r="CZ36" s="23"/>
      <c r="DA36" s="23"/>
      <c r="DB36" s="23"/>
      <c r="DC36" s="23"/>
      <c r="DD36" s="23"/>
      <c r="DE36" s="24"/>
    </row>
    <row r="37" spans="1:123" s="11" customFormat="1" ht="23.25" customHeight="1" x14ac:dyDescent="0.2">
      <c r="A37" s="49" t="s">
        <v>47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  <c r="P37" s="52" t="s">
        <v>46</v>
      </c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4"/>
      <c r="AD37" s="40">
        <v>401</v>
      </c>
      <c r="AE37" s="40"/>
      <c r="AF37" s="40"/>
      <c r="AG37" s="41">
        <v>1</v>
      </c>
      <c r="AH37" s="41"/>
      <c r="AI37" s="41"/>
      <c r="AJ37" s="41"/>
      <c r="AK37" s="46">
        <v>8824.15</v>
      </c>
      <c r="AL37" s="47"/>
      <c r="AM37" s="47"/>
      <c r="AN37" s="47"/>
      <c r="AO37" s="47"/>
      <c r="AP37" s="48"/>
      <c r="AQ37" s="23">
        <f t="shared" si="2"/>
        <v>105889.79999999999</v>
      </c>
      <c r="AR37" s="23"/>
      <c r="AS37" s="23"/>
      <c r="AT37" s="23"/>
      <c r="AU37" s="23"/>
      <c r="AV37" s="23"/>
      <c r="AW37" s="23"/>
      <c r="AX37" s="23"/>
      <c r="AY37" s="30">
        <v>0</v>
      </c>
      <c r="AZ37" s="31"/>
      <c r="BA37" s="31"/>
      <c r="BB37" s="31"/>
      <c r="BC37" s="31"/>
      <c r="BD37" s="31"/>
      <c r="BE37" s="31"/>
      <c r="BF37" s="32"/>
      <c r="BG37" s="33">
        <f t="shared" si="3"/>
        <v>1450.5452054794521</v>
      </c>
      <c r="BH37" s="33"/>
      <c r="BI37" s="33"/>
      <c r="BJ37" s="33"/>
      <c r="BK37" s="33"/>
      <c r="BL37" s="33"/>
      <c r="BM37" s="33"/>
      <c r="BN37" s="33"/>
      <c r="BO37" s="30">
        <f t="shared" si="0"/>
        <v>14505.452054794519</v>
      </c>
      <c r="BP37" s="31"/>
      <c r="BQ37" s="31"/>
      <c r="BR37" s="31"/>
      <c r="BS37" s="31"/>
      <c r="BT37" s="31"/>
      <c r="BU37" s="31"/>
      <c r="BV37" s="32"/>
      <c r="BW37" s="33">
        <v>0</v>
      </c>
      <c r="BX37" s="33"/>
      <c r="BY37" s="33"/>
      <c r="BZ37" s="33"/>
      <c r="CA37" s="33"/>
      <c r="CB37" s="33"/>
      <c r="CC37" s="33"/>
      <c r="CD37" s="33"/>
      <c r="CE37" s="33">
        <v>0</v>
      </c>
      <c r="CF37" s="33"/>
      <c r="CG37" s="33"/>
      <c r="CH37" s="33"/>
      <c r="CI37" s="33"/>
      <c r="CJ37" s="33"/>
      <c r="CK37" s="33"/>
      <c r="CL37" s="33"/>
      <c r="CM37" s="33"/>
      <c r="CN37" s="33">
        <v>0</v>
      </c>
      <c r="CO37" s="33"/>
      <c r="CP37" s="33"/>
      <c r="CQ37" s="33"/>
      <c r="CR37" s="33"/>
      <c r="CS37" s="33"/>
      <c r="CT37" s="33"/>
      <c r="CU37" s="33"/>
      <c r="CV37" s="23">
        <f t="shared" si="1"/>
        <v>121845.79726027396</v>
      </c>
      <c r="CW37" s="23"/>
      <c r="CX37" s="23"/>
      <c r="CY37" s="23"/>
      <c r="CZ37" s="23"/>
      <c r="DA37" s="23"/>
      <c r="DB37" s="23"/>
      <c r="DC37" s="23"/>
      <c r="DD37" s="23"/>
      <c r="DE37" s="24"/>
    </row>
    <row r="38" spans="1:123" s="11" customFormat="1" ht="23.25" customHeight="1" x14ac:dyDescent="0.2">
      <c r="A38" s="49" t="s">
        <v>45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  <c r="P38" s="52" t="s">
        <v>48</v>
      </c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4"/>
      <c r="AD38" s="40">
        <v>401</v>
      </c>
      <c r="AE38" s="40"/>
      <c r="AF38" s="40"/>
      <c r="AG38" s="41">
        <v>1</v>
      </c>
      <c r="AH38" s="41"/>
      <c r="AI38" s="41"/>
      <c r="AJ38" s="41"/>
      <c r="AK38" s="46">
        <v>16666.509999999998</v>
      </c>
      <c r="AL38" s="47"/>
      <c r="AM38" s="47"/>
      <c r="AN38" s="47"/>
      <c r="AO38" s="47"/>
      <c r="AP38" s="48"/>
      <c r="AQ38" s="23">
        <f t="shared" si="2"/>
        <v>199998.12</v>
      </c>
      <c r="AR38" s="23"/>
      <c r="AS38" s="23"/>
      <c r="AT38" s="23"/>
      <c r="AU38" s="23"/>
      <c r="AV38" s="23"/>
      <c r="AW38" s="23"/>
      <c r="AX38" s="23"/>
      <c r="AY38" s="30">
        <v>0</v>
      </c>
      <c r="AZ38" s="31"/>
      <c r="BA38" s="31"/>
      <c r="BB38" s="31"/>
      <c r="BC38" s="31"/>
      <c r="BD38" s="31"/>
      <c r="BE38" s="31"/>
      <c r="BF38" s="32"/>
      <c r="BG38" s="33">
        <f t="shared" si="3"/>
        <v>2739.7002739726026</v>
      </c>
      <c r="BH38" s="33"/>
      <c r="BI38" s="33"/>
      <c r="BJ38" s="33"/>
      <c r="BK38" s="33"/>
      <c r="BL38" s="33"/>
      <c r="BM38" s="33"/>
      <c r="BN38" s="33"/>
      <c r="BO38" s="30">
        <f t="shared" si="0"/>
        <v>27397.002739726024</v>
      </c>
      <c r="BP38" s="31"/>
      <c r="BQ38" s="31"/>
      <c r="BR38" s="31"/>
      <c r="BS38" s="31"/>
      <c r="BT38" s="31"/>
      <c r="BU38" s="31"/>
      <c r="BV38" s="32"/>
      <c r="BW38" s="33">
        <v>0</v>
      </c>
      <c r="BX38" s="33"/>
      <c r="BY38" s="33"/>
      <c r="BZ38" s="33"/>
      <c r="CA38" s="33"/>
      <c r="CB38" s="33"/>
      <c r="CC38" s="33"/>
      <c r="CD38" s="33"/>
      <c r="CE38" s="33">
        <v>0</v>
      </c>
      <c r="CF38" s="33"/>
      <c r="CG38" s="33"/>
      <c r="CH38" s="33"/>
      <c r="CI38" s="33"/>
      <c r="CJ38" s="33"/>
      <c r="CK38" s="33"/>
      <c r="CL38" s="33"/>
      <c r="CM38" s="33"/>
      <c r="CN38" s="33">
        <v>0</v>
      </c>
      <c r="CO38" s="33"/>
      <c r="CP38" s="33"/>
      <c r="CQ38" s="33"/>
      <c r="CR38" s="33"/>
      <c r="CS38" s="33"/>
      <c r="CT38" s="33"/>
      <c r="CU38" s="33"/>
      <c r="CV38" s="23">
        <f t="shared" si="1"/>
        <v>230134.82301369862</v>
      </c>
      <c r="CW38" s="23"/>
      <c r="CX38" s="23"/>
      <c r="CY38" s="23"/>
      <c r="CZ38" s="23"/>
      <c r="DA38" s="23"/>
      <c r="DB38" s="23"/>
      <c r="DC38" s="23"/>
      <c r="DD38" s="23"/>
      <c r="DE38" s="24"/>
    </row>
    <row r="39" spans="1:123" s="11" customFormat="1" ht="23.25" customHeight="1" x14ac:dyDescent="0.2">
      <c r="A39" s="49" t="s">
        <v>49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  <c r="P39" s="39" t="s">
        <v>48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0">
        <v>401</v>
      </c>
      <c r="AE39" s="40"/>
      <c r="AF39" s="40"/>
      <c r="AG39" s="41">
        <v>1</v>
      </c>
      <c r="AH39" s="41"/>
      <c r="AI39" s="41"/>
      <c r="AJ39" s="41"/>
      <c r="AK39" s="46">
        <v>6125.98</v>
      </c>
      <c r="AL39" s="47"/>
      <c r="AM39" s="47"/>
      <c r="AN39" s="47"/>
      <c r="AO39" s="47"/>
      <c r="AP39" s="48"/>
      <c r="AQ39" s="23">
        <f t="shared" si="2"/>
        <v>73511.759999999995</v>
      </c>
      <c r="AR39" s="23"/>
      <c r="AS39" s="23"/>
      <c r="AT39" s="23"/>
      <c r="AU39" s="23"/>
      <c r="AV39" s="23"/>
      <c r="AW39" s="23"/>
      <c r="AX39" s="23"/>
      <c r="AY39" s="30">
        <v>0</v>
      </c>
      <c r="AZ39" s="31"/>
      <c r="BA39" s="31"/>
      <c r="BB39" s="31"/>
      <c r="BC39" s="31"/>
      <c r="BD39" s="31"/>
      <c r="BE39" s="31"/>
      <c r="BF39" s="32"/>
      <c r="BG39" s="33">
        <f t="shared" si="3"/>
        <v>1007.010410958904</v>
      </c>
      <c r="BH39" s="33"/>
      <c r="BI39" s="33"/>
      <c r="BJ39" s="33"/>
      <c r="BK39" s="33"/>
      <c r="BL39" s="33"/>
      <c r="BM39" s="33"/>
      <c r="BN39" s="33"/>
      <c r="BO39" s="30">
        <f t="shared" si="0"/>
        <v>10070.10410958904</v>
      </c>
      <c r="BP39" s="31"/>
      <c r="BQ39" s="31"/>
      <c r="BR39" s="31"/>
      <c r="BS39" s="31"/>
      <c r="BT39" s="31"/>
      <c r="BU39" s="31"/>
      <c r="BV39" s="32"/>
      <c r="BW39" s="33">
        <v>0</v>
      </c>
      <c r="BX39" s="33"/>
      <c r="BY39" s="33"/>
      <c r="BZ39" s="33"/>
      <c r="CA39" s="33"/>
      <c r="CB39" s="33"/>
      <c r="CC39" s="33"/>
      <c r="CD39" s="33"/>
      <c r="CE39" s="33">
        <v>0</v>
      </c>
      <c r="CF39" s="33"/>
      <c r="CG39" s="33"/>
      <c r="CH39" s="33"/>
      <c r="CI39" s="33"/>
      <c r="CJ39" s="33"/>
      <c r="CK39" s="33"/>
      <c r="CL39" s="33"/>
      <c r="CM39" s="33"/>
      <c r="CN39" s="33">
        <v>0</v>
      </c>
      <c r="CO39" s="33"/>
      <c r="CP39" s="33"/>
      <c r="CQ39" s="33"/>
      <c r="CR39" s="33"/>
      <c r="CS39" s="33"/>
      <c r="CT39" s="33"/>
      <c r="CU39" s="33"/>
      <c r="CV39" s="23">
        <f t="shared" si="1"/>
        <v>84588.874520547935</v>
      </c>
      <c r="CW39" s="23"/>
      <c r="CX39" s="23"/>
      <c r="CY39" s="23"/>
      <c r="CZ39" s="23"/>
      <c r="DA39" s="23"/>
      <c r="DB39" s="23"/>
      <c r="DC39" s="23"/>
      <c r="DD39" s="23"/>
      <c r="DE39" s="24"/>
    </row>
    <row r="40" spans="1:123" s="11" customFormat="1" ht="23.25" customHeight="1" x14ac:dyDescent="0.2">
      <c r="A40" s="49" t="s">
        <v>50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  <c r="P40" s="39" t="s">
        <v>48</v>
      </c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40">
        <v>401</v>
      </c>
      <c r="AE40" s="40"/>
      <c r="AF40" s="40"/>
      <c r="AG40" s="41">
        <v>1</v>
      </c>
      <c r="AH40" s="41"/>
      <c r="AI40" s="41"/>
      <c r="AJ40" s="41"/>
      <c r="AK40" s="46">
        <v>8824.15</v>
      </c>
      <c r="AL40" s="47"/>
      <c r="AM40" s="47"/>
      <c r="AN40" s="47"/>
      <c r="AO40" s="47"/>
      <c r="AP40" s="48"/>
      <c r="AQ40" s="23">
        <f t="shared" si="2"/>
        <v>105889.79999999999</v>
      </c>
      <c r="AR40" s="23"/>
      <c r="AS40" s="23"/>
      <c r="AT40" s="23"/>
      <c r="AU40" s="23"/>
      <c r="AV40" s="23"/>
      <c r="AW40" s="23"/>
      <c r="AX40" s="23"/>
      <c r="AY40" s="30">
        <v>0</v>
      </c>
      <c r="AZ40" s="31"/>
      <c r="BA40" s="31"/>
      <c r="BB40" s="31"/>
      <c r="BC40" s="31"/>
      <c r="BD40" s="31"/>
      <c r="BE40" s="31"/>
      <c r="BF40" s="32"/>
      <c r="BG40" s="33">
        <f t="shared" si="3"/>
        <v>1450.5452054794521</v>
      </c>
      <c r="BH40" s="33"/>
      <c r="BI40" s="33"/>
      <c r="BJ40" s="33"/>
      <c r="BK40" s="33"/>
      <c r="BL40" s="33"/>
      <c r="BM40" s="33"/>
      <c r="BN40" s="33"/>
      <c r="BO40" s="30">
        <f t="shared" si="0"/>
        <v>14505.452054794519</v>
      </c>
      <c r="BP40" s="31"/>
      <c r="BQ40" s="31"/>
      <c r="BR40" s="31"/>
      <c r="BS40" s="31"/>
      <c r="BT40" s="31"/>
      <c r="BU40" s="31"/>
      <c r="BV40" s="32"/>
      <c r="BW40" s="33">
        <v>0</v>
      </c>
      <c r="BX40" s="33"/>
      <c r="BY40" s="33"/>
      <c r="BZ40" s="33"/>
      <c r="CA40" s="33"/>
      <c r="CB40" s="33"/>
      <c r="CC40" s="33"/>
      <c r="CD40" s="33"/>
      <c r="CE40" s="33">
        <v>0</v>
      </c>
      <c r="CF40" s="33"/>
      <c r="CG40" s="33"/>
      <c r="CH40" s="33"/>
      <c r="CI40" s="33"/>
      <c r="CJ40" s="33"/>
      <c r="CK40" s="33"/>
      <c r="CL40" s="33"/>
      <c r="CM40" s="33"/>
      <c r="CN40" s="33">
        <v>0</v>
      </c>
      <c r="CO40" s="33"/>
      <c r="CP40" s="33"/>
      <c r="CQ40" s="33"/>
      <c r="CR40" s="33"/>
      <c r="CS40" s="33"/>
      <c r="CT40" s="33"/>
      <c r="CU40" s="33"/>
      <c r="CV40" s="23">
        <f t="shared" si="1"/>
        <v>121845.79726027396</v>
      </c>
      <c r="CW40" s="23"/>
      <c r="CX40" s="23"/>
      <c r="CY40" s="23"/>
      <c r="CZ40" s="23"/>
      <c r="DA40" s="23"/>
      <c r="DB40" s="23"/>
      <c r="DC40" s="23"/>
      <c r="DD40" s="23"/>
      <c r="DE40" s="24"/>
    </row>
    <row r="41" spans="1:123" s="11" customFormat="1" ht="23.25" customHeight="1" x14ac:dyDescent="0.2">
      <c r="A41" s="49" t="s">
        <v>51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  <c r="P41" s="39" t="s">
        <v>48</v>
      </c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40" t="s">
        <v>52</v>
      </c>
      <c r="AE41" s="40"/>
      <c r="AF41" s="40"/>
      <c r="AG41" s="41">
        <v>1</v>
      </c>
      <c r="AH41" s="41"/>
      <c r="AI41" s="41"/>
      <c r="AJ41" s="41"/>
      <c r="AK41" s="46"/>
      <c r="AL41" s="47"/>
      <c r="AM41" s="47"/>
      <c r="AN41" s="47"/>
      <c r="AO41" s="47"/>
      <c r="AP41" s="48"/>
      <c r="AQ41" s="23">
        <f t="shared" si="2"/>
        <v>0</v>
      </c>
      <c r="AR41" s="23"/>
      <c r="AS41" s="23"/>
      <c r="AT41" s="23"/>
      <c r="AU41" s="23"/>
      <c r="AV41" s="23"/>
      <c r="AW41" s="23"/>
      <c r="AX41" s="23"/>
      <c r="AY41" s="30">
        <v>0</v>
      </c>
      <c r="AZ41" s="31"/>
      <c r="BA41" s="31"/>
      <c r="BB41" s="31"/>
      <c r="BC41" s="31"/>
      <c r="BD41" s="31"/>
      <c r="BE41" s="31"/>
      <c r="BF41" s="32"/>
      <c r="BG41" s="33">
        <f t="shared" si="3"/>
        <v>0</v>
      </c>
      <c r="BH41" s="33"/>
      <c r="BI41" s="33"/>
      <c r="BJ41" s="33"/>
      <c r="BK41" s="33"/>
      <c r="BL41" s="33"/>
      <c r="BM41" s="33"/>
      <c r="BN41" s="33"/>
      <c r="BO41" s="30">
        <f t="shared" si="0"/>
        <v>0</v>
      </c>
      <c r="BP41" s="31"/>
      <c r="BQ41" s="31"/>
      <c r="BR41" s="31"/>
      <c r="BS41" s="31"/>
      <c r="BT41" s="31"/>
      <c r="BU41" s="31"/>
      <c r="BV41" s="32"/>
      <c r="BW41" s="33">
        <v>0</v>
      </c>
      <c r="BX41" s="33"/>
      <c r="BY41" s="33"/>
      <c r="BZ41" s="33"/>
      <c r="CA41" s="33"/>
      <c r="CB41" s="33"/>
      <c r="CC41" s="33"/>
      <c r="CD41" s="33"/>
      <c r="CE41" s="33">
        <v>0</v>
      </c>
      <c r="CF41" s="33"/>
      <c r="CG41" s="33"/>
      <c r="CH41" s="33"/>
      <c r="CI41" s="33"/>
      <c r="CJ41" s="33"/>
      <c r="CK41" s="33"/>
      <c r="CL41" s="33"/>
      <c r="CM41" s="33"/>
      <c r="CN41" s="33">
        <v>0</v>
      </c>
      <c r="CO41" s="33"/>
      <c r="CP41" s="33"/>
      <c r="CQ41" s="33"/>
      <c r="CR41" s="33"/>
      <c r="CS41" s="33"/>
      <c r="CT41" s="33"/>
      <c r="CU41" s="33"/>
      <c r="CV41" s="23">
        <f t="shared" si="1"/>
        <v>0</v>
      </c>
      <c r="CW41" s="23"/>
      <c r="CX41" s="23"/>
      <c r="CY41" s="23"/>
      <c r="CZ41" s="23"/>
      <c r="DA41" s="23"/>
      <c r="DB41" s="23"/>
      <c r="DC41" s="23"/>
      <c r="DD41" s="23"/>
      <c r="DE41" s="24"/>
    </row>
    <row r="42" spans="1:123" s="11" customFormat="1" ht="23.25" customHeight="1" x14ac:dyDescent="0.2">
      <c r="A42" s="49" t="s">
        <v>53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  <c r="P42" s="39" t="s">
        <v>54</v>
      </c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0">
        <v>401</v>
      </c>
      <c r="AE42" s="40"/>
      <c r="AF42" s="40"/>
      <c r="AG42" s="41">
        <v>1</v>
      </c>
      <c r="AH42" s="41"/>
      <c r="AI42" s="41"/>
      <c r="AJ42" s="41"/>
      <c r="AK42" s="46">
        <v>5452.73</v>
      </c>
      <c r="AL42" s="47"/>
      <c r="AM42" s="47"/>
      <c r="AN42" s="47"/>
      <c r="AO42" s="47"/>
      <c r="AP42" s="48"/>
      <c r="AQ42" s="23">
        <f t="shared" si="2"/>
        <v>65432.759999999995</v>
      </c>
      <c r="AR42" s="23"/>
      <c r="AS42" s="23"/>
      <c r="AT42" s="23"/>
      <c r="AU42" s="23"/>
      <c r="AV42" s="23"/>
      <c r="AW42" s="23"/>
      <c r="AX42" s="23"/>
      <c r="AY42" s="30">
        <v>0</v>
      </c>
      <c r="AZ42" s="31"/>
      <c r="BA42" s="31"/>
      <c r="BB42" s="31"/>
      <c r="BC42" s="31"/>
      <c r="BD42" s="31"/>
      <c r="BE42" s="31"/>
      <c r="BF42" s="32"/>
      <c r="BG42" s="33">
        <f t="shared" si="3"/>
        <v>896.33917808219167</v>
      </c>
      <c r="BH42" s="33"/>
      <c r="BI42" s="33"/>
      <c r="BJ42" s="33"/>
      <c r="BK42" s="33"/>
      <c r="BL42" s="33"/>
      <c r="BM42" s="33"/>
      <c r="BN42" s="33"/>
      <c r="BO42" s="30">
        <f t="shared" si="0"/>
        <v>8963.3917808219157</v>
      </c>
      <c r="BP42" s="31"/>
      <c r="BQ42" s="31"/>
      <c r="BR42" s="31"/>
      <c r="BS42" s="31"/>
      <c r="BT42" s="31"/>
      <c r="BU42" s="31"/>
      <c r="BV42" s="32"/>
      <c r="BW42" s="33">
        <v>0</v>
      </c>
      <c r="BX42" s="33"/>
      <c r="BY42" s="33"/>
      <c r="BZ42" s="33"/>
      <c r="CA42" s="33"/>
      <c r="CB42" s="33"/>
      <c r="CC42" s="33"/>
      <c r="CD42" s="33"/>
      <c r="CE42" s="33">
        <v>0</v>
      </c>
      <c r="CF42" s="33"/>
      <c r="CG42" s="33"/>
      <c r="CH42" s="33"/>
      <c r="CI42" s="33"/>
      <c r="CJ42" s="33"/>
      <c r="CK42" s="33"/>
      <c r="CL42" s="33"/>
      <c r="CM42" s="33"/>
      <c r="CN42" s="33">
        <v>0</v>
      </c>
      <c r="CO42" s="33"/>
      <c r="CP42" s="33"/>
      <c r="CQ42" s="33"/>
      <c r="CR42" s="33"/>
      <c r="CS42" s="33"/>
      <c r="CT42" s="33"/>
      <c r="CU42" s="33"/>
      <c r="CV42" s="23">
        <f t="shared" si="1"/>
        <v>75292.490958904105</v>
      </c>
      <c r="CW42" s="23"/>
      <c r="CX42" s="23"/>
      <c r="CY42" s="23"/>
      <c r="CZ42" s="23"/>
      <c r="DA42" s="23"/>
      <c r="DB42" s="23"/>
      <c r="DC42" s="23"/>
      <c r="DD42" s="23"/>
      <c r="DE42" s="24"/>
    </row>
    <row r="43" spans="1:123" s="11" customFormat="1" ht="23.25" customHeight="1" x14ac:dyDescent="0.2">
      <c r="A43" s="49" t="s">
        <v>55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  <c r="P43" s="39" t="s">
        <v>56</v>
      </c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40">
        <v>401</v>
      </c>
      <c r="AE43" s="40"/>
      <c r="AF43" s="40"/>
      <c r="AG43" s="41">
        <v>1</v>
      </c>
      <c r="AH43" s="41"/>
      <c r="AI43" s="41"/>
      <c r="AJ43" s="41"/>
      <c r="AK43" s="46">
        <v>3170.37</v>
      </c>
      <c r="AL43" s="47"/>
      <c r="AM43" s="47"/>
      <c r="AN43" s="47"/>
      <c r="AO43" s="47"/>
      <c r="AP43" s="48"/>
      <c r="AQ43" s="23">
        <f t="shared" si="2"/>
        <v>38044.44</v>
      </c>
      <c r="AR43" s="23"/>
      <c r="AS43" s="23"/>
      <c r="AT43" s="23"/>
      <c r="AU43" s="23"/>
      <c r="AV43" s="23"/>
      <c r="AW43" s="23"/>
      <c r="AX43" s="23"/>
      <c r="AY43" s="30">
        <v>0</v>
      </c>
      <c r="AZ43" s="31"/>
      <c r="BA43" s="31"/>
      <c r="BB43" s="31"/>
      <c r="BC43" s="31"/>
      <c r="BD43" s="31"/>
      <c r="BE43" s="31"/>
      <c r="BF43" s="32"/>
      <c r="BG43" s="33">
        <f t="shared" si="3"/>
        <v>521.15671232876718</v>
      </c>
      <c r="BH43" s="33"/>
      <c r="BI43" s="33"/>
      <c r="BJ43" s="33"/>
      <c r="BK43" s="33"/>
      <c r="BL43" s="33"/>
      <c r="BM43" s="33"/>
      <c r="BN43" s="33"/>
      <c r="BO43" s="30">
        <f t="shared" si="0"/>
        <v>5211.5671232876712</v>
      </c>
      <c r="BP43" s="31"/>
      <c r="BQ43" s="31"/>
      <c r="BR43" s="31"/>
      <c r="BS43" s="31"/>
      <c r="BT43" s="31"/>
      <c r="BU43" s="31"/>
      <c r="BV43" s="32"/>
      <c r="BW43" s="33">
        <v>0</v>
      </c>
      <c r="BX43" s="33"/>
      <c r="BY43" s="33"/>
      <c r="BZ43" s="33"/>
      <c r="CA43" s="33"/>
      <c r="CB43" s="33"/>
      <c r="CC43" s="33"/>
      <c r="CD43" s="33"/>
      <c r="CE43" s="33">
        <v>0</v>
      </c>
      <c r="CF43" s="33"/>
      <c r="CG43" s="33"/>
      <c r="CH43" s="33"/>
      <c r="CI43" s="33"/>
      <c r="CJ43" s="33"/>
      <c r="CK43" s="33"/>
      <c r="CL43" s="33"/>
      <c r="CM43" s="33"/>
      <c r="CN43" s="33">
        <v>0</v>
      </c>
      <c r="CO43" s="33"/>
      <c r="CP43" s="33"/>
      <c r="CQ43" s="33"/>
      <c r="CR43" s="33"/>
      <c r="CS43" s="33"/>
      <c r="CT43" s="33"/>
      <c r="CU43" s="33"/>
      <c r="CV43" s="23">
        <f t="shared" si="1"/>
        <v>43777.16383561644</v>
      </c>
      <c r="CW43" s="23"/>
      <c r="CX43" s="23"/>
      <c r="CY43" s="23"/>
      <c r="CZ43" s="23"/>
      <c r="DA43" s="23"/>
      <c r="DB43" s="23"/>
      <c r="DC43" s="23"/>
      <c r="DD43" s="23"/>
      <c r="DE43" s="24"/>
    </row>
    <row r="44" spans="1:123" s="11" customFormat="1" ht="23.25" customHeight="1" x14ac:dyDescent="0.2">
      <c r="A44" s="49" t="s">
        <v>57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  <c r="P44" s="39" t="s">
        <v>56</v>
      </c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40">
        <v>401</v>
      </c>
      <c r="AE44" s="40"/>
      <c r="AF44" s="40"/>
      <c r="AG44" s="41">
        <v>1</v>
      </c>
      <c r="AH44" s="41"/>
      <c r="AI44" s="41"/>
      <c r="AJ44" s="41"/>
      <c r="AK44" s="46">
        <v>11110.73</v>
      </c>
      <c r="AL44" s="47"/>
      <c r="AM44" s="47"/>
      <c r="AN44" s="47"/>
      <c r="AO44" s="47"/>
      <c r="AP44" s="48"/>
      <c r="AQ44" s="23">
        <f t="shared" si="2"/>
        <v>133328.76</v>
      </c>
      <c r="AR44" s="23"/>
      <c r="AS44" s="23"/>
      <c r="AT44" s="23"/>
      <c r="AU44" s="23"/>
      <c r="AV44" s="23"/>
      <c r="AW44" s="23"/>
      <c r="AX44" s="23"/>
      <c r="AY44" s="30">
        <v>0</v>
      </c>
      <c r="AZ44" s="31"/>
      <c r="BA44" s="31"/>
      <c r="BB44" s="31"/>
      <c r="BC44" s="31"/>
      <c r="BD44" s="31"/>
      <c r="BE44" s="31"/>
      <c r="BF44" s="32"/>
      <c r="BG44" s="33">
        <f t="shared" si="3"/>
        <v>1826.4213698630138</v>
      </c>
      <c r="BH44" s="33"/>
      <c r="BI44" s="33"/>
      <c r="BJ44" s="33"/>
      <c r="BK44" s="33"/>
      <c r="BL44" s="33"/>
      <c r="BM44" s="33"/>
      <c r="BN44" s="33"/>
      <c r="BO44" s="30">
        <f t="shared" si="0"/>
        <v>18264.213698630138</v>
      </c>
      <c r="BP44" s="31"/>
      <c r="BQ44" s="31"/>
      <c r="BR44" s="31"/>
      <c r="BS44" s="31"/>
      <c r="BT44" s="31"/>
      <c r="BU44" s="31"/>
      <c r="BV44" s="32"/>
      <c r="BW44" s="33">
        <v>0</v>
      </c>
      <c r="BX44" s="33"/>
      <c r="BY44" s="33"/>
      <c r="BZ44" s="33"/>
      <c r="CA44" s="33"/>
      <c r="CB44" s="33"/>
      <c r="CC44" s="33"/>
      <c r="CD44" s="33"/>
      <c r="CE44" s="33">
        <v>0</v>
      </c>
      <c r="CF44" s="33"/>
      <c r="CG44" s="33"/>
      <c r="CH44" s="33"/>
      <c r="CI44" s="33"/>
      <c r="CJ44" s="33"/>
      <c r="CK44" s="33"/>
      <c r="CL44" s="33"/>
      <c r="CM44" s="33"/>
      <c r="CN44" s="33">
        <v>0</v>
      </c>
      <c r="CO44" s="33"/>
      <c r="CP44" s="33"/>
      <c r="CQ44" s="33"/>
      <c r="CR44" s="33"/>
      <c r="CS44" s="33"/>
      <c r="CT44" s="33"/>
      <c r="CU44" s="33"/>
      <c r="CV44" s="23">
        <f t="shared" si="1"/>
        <v>153419.39506849315</v>
      </c>
      <c r="CW44" s="23"/>
      <c r="CX44" s="23"/>
      <c r="CY44" s="23"/>
      <c r="CZ44" s="23"/>
      <c r="DA44" s="23"/>
      <c r="DB44" s="23"/>
      <c r="DC44" s="23"/>
      <c r="DD44" s="23"/>
      <c r="DE44" s="24"/>
    </row>
    <row r="45" spans="1:123" s="11" customFormat="1" ht="23.25" customHeight="1" x14ac:dyDescent="0.2">
      <c r="A45" s="64" t="s">
        <v>38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  <c r="P45" s="39" t="s">
        <v>56</v>
      </c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55">
        <v>401</v>
      </c>
      <c r="AE45" s="56"/>
      <c r="AF45" s="57"/>
      <c r="AG45" s="58">
        <v>1</v>
      </c>
      <c r="AH45" s="59"/>
      <c r="AI45" s="59"/>
      <c r="AJ45" s="60"/>
      <c r="AK45" s="65">
        <v>4780.1400000000003</v>
      </c>
      <c r="AL45" s="66"/>
      <c r="AM45" s="66"/>
      <c r="AN45" s="66"/>
      <c r="AO45" s="66"/>
      <c r="AP45" s="67"/>
      <c r="AQ45" s="23">
        <f t="shared" si="2"/>
        <v>57361.680000000008</v>
      </c>
      <c r="AR45" s="23"/>
      <c r="AS45" s="23"/>
      <c r="AT45" s="23"/>
      <c r="AU45" s="23"/>
      <c r="AV45" s="23"/>
      <c r="AW45" s="23"/>
      <c r="AX45" s="23"/>
      <c r="AY45" s="30">
        <v>0</v>
      </c>
      <c r="AZ45" s="31"/>
      <c r="BA45" s="31"/>
      <c r="BB45" s="31"/>
      <c r="BC45" s="31"/>
      <c r="BD45" s="31"/>
      <c r="BE45" s="31"/>
      <c r="BF45" s="32"/>
      <c r="BG45" s="68">
        <f>AQ45/365*20*0.25</f>
        <v>785.77643835616436</v>
      </c>
      <c r="BH45" s="69"/>
      <c r="BI45" s="69"/>
      <c r="BJ45" s="69"/>
      <c r="BK45" s="69"/>
      <c r="BL45" s="69"/>
      <c r="BM45" s="69"/>
      <c r="BN45" s="70"/>
      <c r="BO45" s="30">
        <f>AQ45/365*50</f>
        <v>7857.7643835616445</v>
      </c>
      <c r="BP45" s="31"/>
      <c r="BQ45" s="31"/>
      <c r="BR45" s="31"/>
      <c r="BS45" s="31"/>
      <c r="BT45" s="31"/>
      <c r="BU45" s="31"/>
      <c r="BV45" s="32"/>
      <c r="BW45" s="33">
        <v>0</v>
      </c>
      <c r="BX45" s="33"/>
      <c r="BY45" s="33"/>
      <c r="BZ45" s="33"/>
      <c r="CA45" s="33"/>
      <c r="CB45" s="33"/>
      <c r="CC45" s="33"/>
      <c r="CD45" s="33"/>
      <c r="CE45" s="33">
        <v>0</v>
      </c>
      <c r="CF45" s="33"/>
      <c r="CG45" s="33"/>
      <c r="CH45" s="33"/>
      <c r="CI45" s="33"/>
      <c r="CJ45" s="33"/>
      <c r="CK45" s="33"/>
      <c r="CL45" s="33"/>
      <c r="CM45" s="33"/>
      <c r="CN45" s="33">
        <v>0</v>
      </c>
      <c r="CO45" s="33"/>
      <c r="CP45" s="33"/>
      <c r="CQ45" s="33"/>
      <c r="CR45" s="33"/>
      <c r="CS45" s="33"/>
      <c r="CT45" s="33"/>
      <c r="CU45" s="33"/>
      <c r="CV45" s="23">
        <f t="shared" si="1"/>
        <v>66005.220821917814</v>
      </c>
      <c r="CW45" s="23"/>
      <c r="CX45" s="23"/>
      <c r="CY45" s="23"/>
      <c r="CZ45" s="23"/>
      <c r="DA45" s="23"/>
      <c r="DB45" s="23"/>
      <c r="DC45" s="23"/>
      <c r="DD45" s="23"/>
      <c r="DE45" s="24"/>
    </row>
    <row r="46" spans="1:123" s="11" customFormat="1" ht="23.25" customHeight="1" x14ac:dyDescent="0.2">
      <c r="A46" s="49" t="s">
        <v>58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  <c r="P46" s="39" t="s">
        <v>59</v>
      </c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40">
        <v>401</v>
      </c>
      <c r="AE46" s="40"/>
      <c r="AF46" s="40"/>
      <c r="AG46" s="41">
        <v>3</v>
      </c>
      <c r="AH46" s="41"/>
      <c r="AI46" s="41"/>
      <c r="AJ46" s="41"/>
      <c r="AK46" s="46">
        <v>7069.75</v>
      </c>
      <c r="AL46" s="47"/>
      <c r="AM46" s="47"/>
      <c r="AN46" s="47"/>
      <c r="AO46" s="47"/>
      <c r="AP46" s="48"/>
      <c r="AQ46" s="61">
        <f t="shared" si="2"/>
        <v>254511</v>
      </c>
      <c r="AR46" s="62"/>
      <c r="AS46" s="62"/>
      <c r="AT46" s="62"/>
      <c r="AU46" s="62"/>
      <c r="AV46" s="62"/>
      <c r="AW46" s="62"/>
      <c r="AX46" s="63"/>
      <c r="AY46" s="30">
        <v>0</v>
      </c>
      <c r="AZ46" s="31"/>
      <c r="BA46" s="31"/>
      <c r="BB46" s="31"/>
      <c r="BC46" s="31"/>
      <c r="BD46" s="31"/>
      <c r="BE46" s="31"/>
      <c r="BF46" s="32"/>
      <c r="BG46" s="33">
        <f t="shared" si="3"/>
        <v>3486.4520547945203</v>
      </c>
      <c r="BH46" s="33"/>
      <c r="BI46" s="33"/>
      <c r="BJ46" s="33"/>
      <c r="BK46" s="33"/>
      <c r="BL46" s="33"/>
      <c r="BM46" s="33"/>
      <c r="BN46" s="33"/>
      <c r="BO46" s="30">
        <f t="shared" si="0"/>
        <v>34864.520547945205</v>
      </c>
      <c r="BP46" s="31"/>
      <c r="BQ46" s="31"/>
      <c r="BR46" s="31"/>
      <c r="BS46" s="31"/>
      <c r="BT46" s="31"/>
      <c r="BU46" s="31"/>
      <c r="BV46" s="32"/>
      <c r="BW46" s="33">
        <v>7500</v>
      </c>
      <c r="BX46" s="33"/>
      <c r="BY46" s="33"/>
      <c r="BZ46" s="33"/>
      <c r="CA46" s="33"/>
      <c r="CB46" s="33"/>
      <c r="CC46" s="33"/>
      <c r="CD46" s="33"/>
      <c r="CE46" s="33">
        <v>0</v>
      </c>
      <c r="CF46" s="33"/>
      <c r="CG46" s="33"/>
      <c r="CH46" s="33"/>
      <c r="CI46" s="33"/>
      <c r="CJ46" s="33"/>
      <c r="CK46" s="33"/>
      <c r="CL46" s="33"/>
      <c r="CM46" s="33"/>
      <c r="CN46" s="33">
        <v>0</v>
      </c>
      <c r="CO46" s="33"/>
      <c r="CP46" s="33"/>
      <c r="CQ46" s="33"/>
      <c r="CR46" s="33"/>
      <c r="CS46" s="33"/>
      <c r="CT46" s="33"/>
      <c r="CU46" s="33"/>
      <c r="CV46" s="23">
        <f t="shared" si="1"/>
        <v>300361.97260273976</v>
      </c>
      <c r="CW46" s="23"/>
      <c r="CX46" s="23"/>
      <c r="CY46" s="23"/>
      <c r="CZ46" s="23"/>
      <c r="DA46" s="23"/>
      <c r="DB46" s="23"/>
      <c r="DC46" s="23"/>
      <c r="DD46" s="23"/>
      <c r="DE46" s="24"/>
    </row>
    <row r="47" spans="1:123" s="11" customFormat="1" ht="23.25" customHeight="1" x14ac:dyDescent="0.2">
      <c r="A47" s="49" t="s">
        <v>60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P47" s="39" t="s">
        <v>59</v>
      </c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40">
        <v>401</v>
      </c>
      <c r="AE47" s="40"/>
      <c r="AF47" s="40"/>
      <c r="AG47" s="41">
        <v>1</v>
      </c>
      <c r="AH47" s="41"/>
      <c r="AI47" s="41"/>
      <c r="AJ47" s="41"/>
      <c r="AK47" s="46">
        <v>7334.48</v>
      </c>
      <c r="AL47" s="47"/>
      <c r="AM47" s="47"/>
      <c r="AN47" s="47"/>
      <c r="AO47" s="47"/>
      <c r="AP47" s="48"/>
      <c r="AQ47" s="23">
        <f t="shared" si="2"/>
        <v>88013.759999999995</v>
      </c>
      <c r="AR47" s="23"/>
      <c r="AS47" s="23"/>
      <c r="AT47" s="23"/>
      <c r="AU47" s="23"/>
      <c r="AV47" s="23"/>
      <c r="AW47" s="23"/>
      <c r="AX47" s="23"/>
      <c r="AY47" s="30">
        <v>0</v>
      </c>
      <c r="AZ47" s="31"/>
      <c r="BA47" s="31"/>
      <c r="BB47" s="31"/>
      <c r="BC47" s="31"/>
      <c r="BD47" s="31"/>
      <c r="BE47" s="31"/>
      <c r="BF47" s="32"/>
      <c r="BG47" s="33">
        <f t="shared" si="3"/>
        <v>1205.6679452054796</v>
      </c>
      <c r="BH47" s="33"/>
      <c r="BI47" s="33"/>
      <c r="BJ47" s="33"/>
      <c r="BK47" s="33"/>
      <c r="BL47" s="33"/>
      <c r="BM47" s="33"/>
      <c r="BN47" s="33"/>
      <c r="BO47" s="30">
        <f t="shared" si="0"/>
        <v>12056.679452054794</v>
      </c>
      <c r="BP47" s="31"/>
      <c r="BQ47" s="31"/>
      <c r="BR47" s="31"/>
      <c r="BS47" s="31"/>
      <c r="BT47" s="31"/>
      <c r="BU47" s="31"/>
      <c r="BV47" s="32"/>
      <c r="BW47" s="33">
        <v>2500</v>
      </c>
      <c r="BX47" s="33"/>
      <c r="BY47" s="33"/>
      <c r="BZ47" s="33"/>
      <c r="CA47" s="33"/>
      <c r="CB47" s="33"/>
      <c r="CC47" s="33"/>
      <c r="CD47" s="33"/>
      <c r="CE47" s="33">
        <v>0</v>
      </c>
      <c r="CF47" s="33"/>
      <c r="CG47" s="33"/>
      <c r="CH47" s="33"/>
      <c r="CI47" s="33"/>
      <c r="CJ47" s="33"/>
      <c r="CK47" s="33"/>
      <c r="CL47" s="33"/>
      <c r="CM47" s="33"/>
      <c r="CN47" s="33">
        <v>0</v>
      </c>
      <c r="CO47" s="33"/>
      <c r="CP47" s="33"/>
      <c r="CQ47" s="33"/>
      <c r="CR47" s="33"/>
      <c r="CS47" s="33"/>
      <c r="CT47" s="33"/>
      <c r="CU47" s="33"/>
      <c r="CV47" s="23">
        <f t="shared" si="1"/>
        <v>103776.10739726028</v>
      </c>
      <c r="CW47" s="23"/>
      <c r="CX47" s="23"/>
      <c r="CY47" s="23"/>
      <c r="CZ47" s="23"/>
      <c r="DA47" s="23"/>
      <c r="DB47" s="23"/>
      <c r="DC47" s="23"/>
      <c r="DD47" s="23"/>
      <c r="DE47" s="24"/>
    </row>
    <row r="48" spans="1:123" s="11" customFormat="1" ht="23.25" customHeight="1" x14ac:dyDescent="0.2">
      <c r="A48" s="49" t="s">
        <v>61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  <c r="P48" s="39" t="s">
        <v>62</v>
      </c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40">
        <v>401</v>
      </c>
      <c r="AE48" s="40"/>
      <c r="AF48" s="40"/>
      <c r="AG48" s="41">
        <v>1</v>
      </c>
      <c r="AH48" s="41"/>
      <c r="AI48" s="41"/>
      <c r="AJ48" s="41"/>
      <c r="AK48" s="46">
        <v>9181.2900000000009</v>
      </c>
      <c r="AL48" s="47"/>
      <c r="AM48" s="47"/>
      <c r="AN48" s="47"/>
      <c r="AO48" s="47"/>
      <c r="AP48" s="48"/>
      <c r="AQ48" s="23">
        <f t="shared" si="2"/>
        <v>110175.48000000001</v>
      </c>
      <c r="AR48" s="23"/>
      <c r="AS48" s="23"/>
      <c r="AT48" s="23"/>
      <c r="AU48" s="23"/>
      <c r="AV48" s="23"/>
      <c r="AW48" s="23"/>
      <c r="AX48" s="23"/>
      <c r="AY48" s="30">
        <v>0</v>
      </c>
      <c r="AZ48" s="31"/>
      <c r="BA48" s="31"/>
      <c r="BB48" s="31"/>
      <c r="BC48" s="31"/>
      <c r="BD48" s="31"/>
      <c r="BE48" s="31"/>
      <c r="BF48" s="32"/>
      <c r="BG48" s="33">
        <f t="shared" si="3"/>
        <v>1509.2531506849318</v>
      </c>
      <c r="BH48" s="33"/>
      <c r="BI48" s="33"/>
      <c r="BJ48" s="33"/>
      <c r="BK48" s="33"/>
      <c r="BL48" s="33"/>
      <c r="BM48" s="33"/>
      <c r="BN48" s="33"/>
      <c r="BO48" s="30">
        <f t="shared" si="0"/>
        <v>15092.531506849318</v>
      </c>
      <c r="BP48" s="31"/>
      <c r="BQ48" s="31"/>
      <c r="BR48" s="31"/>
      <c r="BS48" s="31"/>
      <c r="BT48" s="31"/>
      <c r="BU48" s="31"/>
      <c r="BV48" s="32"/>
      <c r="BW48" s="33">
        <v>0</v>
      </c>
      <c r="BX48" s="33"/>
      <c r="BY48" s="33"/>
      <c r="BZ48" s="33"/>
      <c r="CA48" s="33"/>
      <c r="CB48" s="33"/>
      <c r="CC48" s="33"/>
      <c r="CD48" s="33"/>
      <c r="CE48" s="33">
        <v>0</v>
      </c>
      <c r="CF48" s="33"/>
      <c r="CG48" s="33"/>
      <c r="CH48" s="33"/>
      <c r="CI48" s="33"/>
      <c r="CJ48" s="33"/>
      <c r="CK48" s="33"/>
      <c r="CL48" s="33"/>
      <c r="CM48" s="33"/>
      <c r="CN48" s="33">
        <v>0</v>
      </c>
      <c r="CO48" s="33"/>
      <c r="CP48" s="33"/>
      <c r="CQ48" s="33"/>
      <c r="CR48" s="33"/>
      <c r="CS48" s="33"/>
      <c r="CT48" s="33"/>
      <c r="CU48" s="33"/>
      <c r="CV48" s="23">
        <f t="shared" si="1"/>
        <v>126777.26465753427</v>
      </c>
      <c r="CW48" s="23"/>
      <c r="CX48" s="23"/>
      <c r="CY48" s="23"/>
      <c r="CZ48" s="23"/>
      <c r="DA48" s="23"/>
      <c r="DB48" s="23"/>
      <c r="DC48" s="23"/>
      <c r="DD48" s="23"/>
      <c r="DE48" s="24"/>
    </row>
    <row r="49" spans="1:122" s="11" customFormat="1" ht="23.25" customHeight="1" x14ac:dyDescent="0.2">
      <c r="A49" s="49" t="s">
        <v>63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  <c r="P49" s="39" t="s">
        <v>62</v>
      </c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40">
        <v>401</v>
      </c>
      <c r="AE49" s="40"/>
      <c r="AF49" s="40"/>
      <c r="AG49" s="41">
        <v>3</v>
      </c>
      <c r="AH49" s="41"/>
      <c r="AI49" s="41"/>
      <c r="AJ49" s="41"/>
      <c r="AK49" s="46">
        <v>4615.2299999999996</v>
      </c>
      <c r="AL49" s="47"/>
      <c r="AM49" s="47"/>
      <c r="AN49" s="47"/>
      <c r="AO49" s="47"/>
      <c r="AP49" s="48"/>
      <c r="AQ49" s="23">
        <f t="shared" si="2"/>
        <v>166148.27999999997</v>
      </c>
      <c r="AR49" s="23"/>
      <c r="AS49" s="23"/>
      <c r="AT49" s="23"/>
      <c r="AU49" s="23"/>
      <c r="AV49" s="23"/>
      <c r="AW49" s="23"/>
      <c r="AX49" s="23"/>
      <c r="AY49" s="30">
        <v>0</v>
      </c>
      <c r="AZ49" s="31"/>
      <c r="BA49" s="31"/>
      <c r="BB49" s="31"/>
      <c r="BC49" s="31"/>
      <c r="BD49" s="31"/>
      <c r="BE49" s="31"/>
      <c r="BF49" s="32"/>
      <c r="BG49" s="33">
        <f t="shared" si="3"/>
        <v>2276.0038356164378</v>
      </c>
      <c r="BH49" s="33"/>
      <c r="BI49" s="33"/>
      <c r="BJ49" s="33"/>
      <c r="BK49" s="33"/>
      <c r="BL49" s="33"/>
      <c r="BM49" s="33"/>
      <c r="BN49" s="33"/>
      <c r="BO49" s="30">
        <f t="shared" si="0"/>
        <v>22760.038356164379</v>
      </c>
      <c r="BP49" s="31"/>
      <c r="BQ49" s="31"/>
      <c r="BR49" s="31"/>
      <c r="BS49" s="31"/>
      <c r="BT49" s="31"/>
      <c r="BU49" s="31"/>
      <c r="BV49" s="32"/>
      <c r="BW49" s="33">
        <v>0</v>
      </c>
      <c r="BX49" s="33"/>
      <c r="BY49" s="33"/>
      <c r="BZ49" s="33"/>
      <c r="CA49" s="33"/>
      <c r="CB49" s="33"/>
      <c r="CC49" s="33"/>
      <c r="CD49" s="33"/>
      <c r="CE49" s="33">
        <v>0</v>
      </c>
      <c r="CF49" s="33"/>
      <c r="CG49" s="33"/>
      <c r="CH49" s="33"/>
      <c r="CI49" s="33"/>
      <c r="CJ49" s="33"/>
      <c r="CK49" s="33"/>
      <c r="CL49" s="33"/>
      <c r="CM49" s="33"/>
      <c r="CN49" s="33">
        <v>0</v>
      </c>
      <c r="CO49" s="33"/>
      <c r="CP49" s="33"/>
      <c r="CQ49" s="33"/>
      <c r="CR49" s="33"/>
      <c r="CS49" s="33"/>
      <c r="CT49" s="33"/>
      <c r="CU49" s="33"/>
      <c r="CV49" s="23">
        <f t="shared" si="1"/>
        <v>191184.32219178078</v>
      </c>
      <c r="CW49" s="23"/>
      <c r="CX49" s="23"/>
      <c r="CY49" s="23"/>
      <c r="CZ49" s="23"/>
      <c r="DA49" s="23"/>
      <c r="DB49" s="23"/>
      <c r="DC49" s="23"/>
      <c r="DD49" s="23"/>
      <c r="DE49" s="24"/>
      <c r="DR49" s="12"/>
    </row>
    <row r="50" spans="1:122" s="11" customFormat="1" ht="23.25" customHeight="1" x14ac:dyDescent="0.2">
      <c r="A50" s="49" t="s">
        <v>64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  <c r="P50" s="39" t="s">
        <v>62</v>
      </c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40">
        <v>401</v>
      </c>
      <c r="AE50" s="40"/>
      <c r="AF50" s="40"/>
      <c r="AG50" s="41">
        <v>1</v>
      </c>
      <c r="AH50" s="41"/>
      <c r="AI50" s="41"/>
      <c r="AJ50" s="41"/>
      <c r="AK50" s="46">
        <v>4753.43</v>
      </c>
      <c r="AL50" s="47"/>
      <c r="AM50" s="47"/>
      <c r="AN50" s="47"/>
      <c r="AO50" s="47"/>
      <c r="AP50" s="48"/>
      <c r="AQ50" s="23">
        <f t="shared" si="2"/>
        <v>57041.16</v>
      </c>
      <c r="AR50" s="23"/>
      <c r="AS50" s="23"/>
      <c r="AT50" s="23"/>
      <c r="AU50" s="23"/>
      <c r="AV50" s="23"/>
      <c r="AW50" s="23"/>
      <c r="AX50" s="23"/>
      <c r="AY50" s="30">
        <v>0</v>
      </c>
      <c r="AZ50" s="31"/>
      <c r="BA50" s="31"/>
      <c r="BB50" s="31"/>
      <c r="BC50" s="31"/>
      <c r="BD50" s="31"/>
      <c r="BE50" s="31"/>
      <c r="BF50" s="32"/>
      <c r="BG50" s="33">
        <f t="shared" si="3"/>
        <v>781.38575342465754</v>
      </c>
      <c r="BH50" s="33"/>
      <c r="BI50" s="33"/>
      <c r="BJ50" s="33"/>
      <c r="BK50" s="33"/>
      <c r="BL50" s="33"/>
      <c r="BM50" s="33"/>
      <c r="BN50" s="33"/>
      <c r="BO50" s="30">
        <f t="shared" si="0"/>
        <v>7813.8575342465756</v>
      </c>
      <c r="BP50" s="31"/>
      <c r="BQ50" s="31"/>
      <c r="BR50" s="31"/>
      <c r="BS50" s="31"/>
      <c r="BT50" s="31"/>
      <c r="BU50" s="31"/>
      <c r="BV50" s="32"/>
      <c r="BW50" s="33">
        <v>0</v>
      </c>
      <c r="BX50" s="33"/>
      <c r="BY50" s="33"/>
      <c r="BZ50" s="33"/>
      <c r="CA50" s="33"/>
      <c r="CB50" s="33"/>
      <c r="CC50" s="33"/>
      <c r="CD50" s="33"/>
      <c r="CE50" s="33">
        <v>0</v>
      </c>
      <c r="CF50" s="33"/>
      <c r="CG50" s="33"/>
      <c r="CH50" s="33"/>
      <c r="CI50" s="33"/>
      <c r="CJ50" s="33"/>
      <c r="CK50" s="33"/>
      <c r="CL50" s="33"/>
      <c r="CM50" s="33"/>
      <c r="CN50" s="33">
        <v>0</v>
      </c>
      <c r="CO50" s="33"/>
      <c r="CP50" s="33"/>
      <c r="CQ50" s="33"/>
      <c r="CR50" s="33"/>
      <c r="CS50" s="33"/>
      <c r="CT50" s="33"/>
      <c r="CU50" s="33"/>
      <c r="CV50" s="23">
        <f t="shared" si="1"/>
        <v>65636.40328767123</v>
      </c>
      <c r="CW50" s="23"/>
      <c r="CX50" s="23"/>
      <c r="CY50" s="23"/>
      <c r="CZ50" s="23"/>
      <c r="DA50" s="23"/>
      <c r="DB50" s="23"/>
      <c r="DC50" s="23"/>
      <c r="DD50" s="23"/>
      <c r="DE50" s="24"/>
    </row>
    <row r="51" spans="1:122" s="11" customFormat="1" ht="23.25" customHeight="1" x14ac:dyDescent="0.2">
      <c r="A51" s="49" t="s">
        <v>65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  <c r="P51" s="39" t="s">
        <v>62</v>
      </c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40">
        <v>401</v>
      </c>
      <c r="AE51" s="40"/>
      <c r="AF51" s="40"/>
      <c r="AG51" s="41">
        <v>6</v>
      </c>
      <c r="AH51" s="41"/>
      <c r="AI51" s="41"/>
      <c r="AJ51" s="41"/>
      <c r="AK51" s="46">
        <v>7069.75</v>
      </c>
      <c r="AL51" s="47"/>
      <c r="AM51" s="47"/>
      <c r="AN51" s="47"/>
      <c r="AO51" s="47"/>
      <c r="AP51" s="48"/>
      <c r="AQ51" s="23">
        <f t="shared" si="2"/>
        <v>509022</v>
      </c>
      <c r="AR51" s="23"/>
      <c r="AS51" s="23"/>
      <c r="AT51" s="23"/>
      <c r="AU51" s="23"/>
      <c r="AV51" s="23"/>
      <c r="AW51" s="23"/>
      <c r="AX51" s="23"/>
      <c r="AY51" s="30">
        <v>0</v>
      </c>
      <c r="AZ51" s="31"/>
      <c r="BA51" s="31"/>
      <c r="BB51" s="31"/>
      <c r="BC51" s="31"/>
      <c r="BD51" s="31"/>
      <c r="BE51" s="31"/>
      <c r="BF51" s="32"/>
      <c r="BG51" s="33">
        <f t="shared" si="3"/>
        <v>6972.9041095890407</v>
      </c>
      <c r="BH51" s="33"/>
      <c r="BI51" s="33"/>
      <c r="BJ51" s="33"/>
      <c r="BK51" s="33"/>
      <c r="BL51" s="33"/>
      <c r="BM51" s="33"/>
      <c r="BN51" s="33"/>
      <c r="BO51" s="30">
        <f t="shared" si="0"/>
        <v>69729.04109589041</v>
      </c>
      <c r="BP51" s="31"/>
      <c r="BQ51" s="31"/>
      <c r="BR51" s="31"/>
      <c r="BS51" s="31"/>
      <c r="BT51" s="31"/>
      <c r="BU51" s="31"/>
      <c r="BV51" s="32"/>
      <c r="BW51" s="33">
        <v>0</v>
      </c>
      <c r="BX51" s="33"/>
      <c r="BY51" s="33"/>
      <c r="BZ51" s="33"/>
      <c r="CA51" s="33"/>
      <c r="CB51" s="33"/>
      <c r="CC51" s="33"/>
      <c r="CD51" s="33"/>
      <c r="CE51" s="33">
        <v>0</v>
      </c>
      <c r="CF51" s="33"/>
      <c r="CG51" s="33"/>
      <c r="CH51" s="33"/>
      <c r="CI51" s="33"/>
      <c r="CJ51" s="33"/>
      <c r="CK51" s="33"/>
      <c r="CL51" s="33"/>
      <c r="CM51" s="33"/>
      <c r="CN51" s="33">
        <v>0</v>
      </c>
      <c r="CO51" s="33"/>
      <c r="CP51" s="33"/>
      <c r="CQ51" s="33"/>
      <c r="CR51" s="33"/>
      <c r="CS51" s="33"/>
      <c r="CT51" s="33"/>
      <c r="CU51" s="33"/>
      <c r="CV51" s="23">
        <f t="shared" si="1"/>
        <v>585723.94520547951</v>
      </c>
      <c r="CW51" s="23"/>
      <c r="CX51" s="23"/>
      <c r="CY51" s="23"/>
      <c r="CZ51" s="23"/>
      <c r="DA51" s="23"/>
      <c r="DB51" s="23"/>
      <c r="DC51" s="23"/>
      <c r="DD51" s="23"/>
      <c r="DE51" s="24"/>
    </row>
    <row r="52" spans="1:122" s="11" customFormat="1" ht="23.25" customHeight="1" x14ac:dyDescent="0.2">
      <c r="A52" s="49" t="s">
        <v>66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  <c r="P52" s="39" t="s">
        <v>67</v>
      </c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40">
        <v>401</v>
      </c>
      <c r="AE52" s="40"/>
      <c r="AF52" s="40"/>
      <c r="AG52" s="41">
        <v>1</v>
      </c>
      <c r="AH52" s="41"/>
      <c r="AI52" s="41"/>
      <c r="AJ52" s="41"/>
      <c r="AK52" s="46">
        <v>10136.08</v>
      </c>
      <c r="AL52" s="47"/>
      <c r="AM52" s="47"/>
      <c r="AN52" s="47"/>
      <c r="AO52" s="47"/>
      <c r="AP52" s="48"/>
      <c r="AQ52" s="23">
        <f t="shared" si="2"/>
        <v>121632.95999999999</v>
      </c>
      <c r="AR52" s="23"/>
      <c r="AS52" s="23"/>
      <c r="AT52" s="23"/>
      <c r="AU52" s="23"/>
      <c r="AV52" s="23"/>
      <c r="AW52" s="23"/>
      <c r="AX52" s="23"/>
      <c r="AY52" s="30">
        <v>0</v>
      </c>
      <c r="AZ52" s="31"/>
      <c r="BA52" s="31"/>
      <c r="BB52" s="31"/>
      <c r="BC52" s="31"/>
      <c r="BD52" s="31"/>
      <c r="BE52" s="31"/>
      <c r="BF52" s="32"/>
      <c r="BG52" s="33">
        <f t="shared" si="3"/>
        <v>1666.2049315068493</v>
      </c>
      <c r="BH52" s="33"/>
      <c r="BI52" s="33"/>
      <c r="BJ52" s="33"/>
      <c r="BK52" s="33"/>
      <c r="BL52" s="33"/>
      <c r="BM52" s="33"/>
      <c r="BN52" s="33"/>
      <c r="BO52" s="30">
        <f t="shared" si="0"/>
        <v>16662.049315068492</v>
      </c>
      <c r="BP52" s="31"/>
      <c r="BQ52" s="31"/>
      <c r="BR52" s="31"/>
      <c r="BS52" s="31"/>
      <c r="BT52" s="31"/>
      <c r="BU52" s="31"/>
      <c r="BV52" s="32"/>
      <c r="BW52" s="33">
        <v>0</v>
      </c>
      <c r="BX52" s="33"/>
      <c r="BY52" s="33"/>
      <c r="BZ52" s="33"/>
      <c r="CA52" s="33"/>
      <c r="CB52" s="33"/>
      <c r="CC52" s="33"/>
      <c r="CD52" s="33"/>
      <c r="CE52" s="33">
        <v>0</v>
      </c>
      <c r="CF52" s="33"/>
      <c r="CG52" s="33"/>
      <c r="CH52" s="33"/>
      <c r="CI52" s="33"/>
      <c r="CJ52" s="33"/>
      <c r="CK52" s="33"/>
      <c r="CL52" s="33"/>
      <c r="CM52" s="33"/>
      <c r="CN52" s="33">
        <v>0</v>
      </c>
      <c r="CO52" s="33"/>
      <c r="CP52" s="33"/>
      <c r="CQ52" s="33"/>
      <c r="CR52" s="33"/>
      <c r="CS52" s="33"/>
      <c r="CT52" s="33"/>
      <c r="CU52" s="33"/>
      <c r="CV52" s="23">
        <f t="shared" si="1"/>
        <v>139961.21424657531</v>
      </c>
      <c r="CW52" s="23"/>
      <c r="CX52" s="23"/>
      <c r="CY52" s="23"/>
      <c r="CZ52" s="23"/>
      <c r="DA52" s="23"/>
      <c r="DB52" s="23"/>
      <c r="DC52" s="23"/>
      <c r="DD52" s="23"/>
      <c r="DE52" s="24"/>
    </row>
    <row r="53" spans="1:122" s="11" customFormat="1" ht="23.25" customHeight="1" x14ac:dyDescent="0.2">
      <c r="A53" s="49" t="s">
        <v>68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  <c r="P53" s="39" t="s">
        <v>69</v>
      </c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40">
        <v>401</v>
      </c>
      <c r="AE53" s="40"/>
      <c r="AF53" s="40"/>
      <c r="AG53" s="41">
        <v>1</v>
      </c>
      <c r="AH53" s="41"/>
      <c r="AI53" s="41"/>
      <c r="AJ53" s="41"/>
      <c r="AK53" s="46">
        <v>11841.73</v>
      </c>
      <c r="AL53" s="47"/>
      <c r="AM53" s="47"/>
      <c r="AN53" s="47"/>
      <c r="AO53" s="47"/>
      <c r="AP53" s="48"/>
      <c r="AQ53" s="23">
        <f t="shared" si="2"/>
        <v>142100.76</v>
      </c>
      <c r="AR53" s="23"/>
      <c r="AS53" s="23"/>
      <c r="AT53" s="23"/>
      <c r="AU53" s="23"/>
      <c r="AV53" s="23"/>
      <c r="AW53" s="23"/>
      <c r="AX53" s="23"/>
      <c r="AY53" s="30">
        <v>0</v>
      </c>
      <c r="AZ53" s="31"/>
      <c r="BA53" s="31"/>
      <c r="BB53" s="31"/>
      <c r="BC53" s="31"/>
      <c r="BD53" s="31"/>
      <c r="BE53" s="31"/>
      <c r="BF53" s="32"/>
      <c r="BG53" s="33">
        <f t="shared" si="3"/>
        <v>1946.5857534246575</v>
      </c>
      <c r="BH53" s="33"/>
      <c r="BI53" s="33"/>
      <c r="BJ53" s="33"/>
      <c r="BK53" s="33"/>
      <c r="BL53" s="33"/>
      <c r="BM53" s="33"/>
      <c r="BN53" s="33"/>
      <c r="BO53" s="30">
        <f t="shared" si="0"/>
        <v>19465.857534246574</v>
      </c>
      <c r="BP53" s="31"/>
      <c r="BQ53" s="31"/>
      <c r="BR53" s="31"/>
      <c r="BS53" s="31"/>
      <c r="BT53" s="31"/>
      <c r="BU53" s="31"/>
      <c r="BV53" s="32"/>
      <c r="BW53" s="33">
        <v>2000</v>
      </c>
      <c r="BX53" s="33"/>
      <c r="BY53" s="33"/>
      <c r="BZ53" s="33"/>
      <c r="CA53" s="33"/>
      <c r="CB53" s="33"/>
      <c r="CC53" s="33"/>
      <c r="CD53" s="33"/>
      <c r="CE53" s="33">
        <v>0</v>
      </c>
      <c r="CF53" s="33"/>
      <c r="CG53" s="33"/>
      <c r="CH53" s="33"/>
      <c r="CI53" s="33"/>
      <c r="CJ53" s="33"/>
      <c r="CK53" s="33"/>
      <c r="CL53" s="33"/>
      <c r="CM53" s="33"/>
      <c r="CN53" s="33">
        <v>0</v>
      </c>
      <c r="CO53" s="33"/>
      <c r="CP53" s="33"/>
      <c r="CQ53" s="33"/>
      <c r="CR53" s="33"/>
      <c r="CS53" s="33"/>
      <c r="CT53" s="33"/>
      <c r="CU53" s="33"/>
      <c r="CV53" s="23">
        <f t="shared" si="1"/>
        <v>165513.20328767123</v>
      </c>
      <c r="CW53" s="23"/>
      <c r="CX53" s="23"/>
      <c r="CY53" s="23"/>
      <c r="CZ53" s="23"/>
      <c r="DA53" s="23"/>
      <c r="DB53" s="23"/>
      <c r="DC53" s="23"/>
      <c r="DD53" s="23"/>
      <c r="DE53" s="24"/>
    </row>
    <row r="54" spans="1:122" s="11" customFormat="1" ht="23.25" customHeight="1" x14ac:dyDescent="0.2">
      <c r="A54" s="49" t="s">
        <v>70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  <c r="P54" s="39" t="s">
        <v>69</v>
      </c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40">
        <v>401</v>
      </c>
      <c r="AE54" s="40"/>
      <c r="AF54" s="40"/>
      <c r="AG54" s="41">
        <v>1</v>
      </c>
      <c r="AH54" s="41"/>
      <c r="AI54" s="41"/>
      <c r="AJ54" s="41"/>
      <c r="AK54" s="46">
        <v>7334.48</v>
      </c>
      <c r="AL54" s="47"/>
      <c r="AM54" s="47"/>
      <c r="AN54" s="47"/>
      <c r="AO54" s="47"/>
      <c r="AP54" s="48"/>
      <c r="AQ54" s="23">
        <f t="shared" si="2"/>
        <v>88013.759999999995</v>
      </c>
      <c r="AR54" s="23"/>
      <c r="AS54" s="23"/>
      <c r="AT54" s="23"/>
      <c r="AU54" s="23"/>
      <c r="AV54" s="23"/>
      <c r="AW54" s="23"/>
      <c r="AX54" s="23"/>
      <c r="AY54" s="30">
        <v>0</v>
      </c>
      <c r="AZ54" s="31"/>
      <c r="BA54" s="31"/>
      <c r="BB54" s="31"/>
      <c r="BC54" s="31"/>
      <c r="BD54" s="31"/>
      <c r="BE54" s="31"/>
      <c r="BF54" s="32"/>
      <c r="BG54" s="33">
        <f t="shared" si="3"/>
        <v>1205.6679452054796</v>
      </c>
      <c r="BH54" s="33"/>
      <c r="BI54" s="33"/>
      <c r="BJ54" s="33"/>
      <c r="BK54" s="33"/>
      <c r="BL54" s="33"/>
      <c r="BM54" s="33"/>
      <c r="BN54" s="33"/>
      <c r="BO54" s="30">
        <f t="shared" si="0"/>
        <v>12056.679452054794</v>
      </c>
      <c r="BP54" s="31"/>
      <c r="BQ54" s="31"/>
      <c r="BR54" s="31"/>
      <c r="BS54" s="31"/>
      <c r="BT54" s="31"/>
      <c r="BU54" s="31"/>
      <c r="BV54" s="32"/>
      <c r="BW54" s="33">
        <v>1625</v>
      </c>
      <c r="BX54" s="33"/>
      <c r="BY54" s="33"/>
      <c r="BZ54" s="33"/>
      <c r="CA54" s="33"/>
      <c r="CB54" s="33"/>
      <c r="CC54" s="33"/>
      <c r="CD54" s="33"/>
      <c r="CE54" s="33">
        <v>0</v>
      </c>
      <c r="CF54" s="33"/>
      <c r="CG54" s="33"/>
      <c r="CH54" s="33"/>
      <c r="CI54" s="33"/>
      <c r="CJ54" s="33"/>
      <c r="CK54" s="33"/>
      <c r="CL54" s="33"/>
      <c r="CM54" s="33"/>
      <c r="CN54" s="33">
        <v>0</v>
      </c>
      <c r="CO54" s="33"/>
      <c r="CP54" s="33"/>
      <c r="CQ54" s="33"/>
      <c r="CR54" s="33"/>
      <c r="CS54" s="33"/>
      <c r="CT54" s="33"/>
      <c r="CU54" s="33"/>
      <c r="CV54" s="23">
        <f t="shared" si="1"/>
        <v>102901.10739726028</v>
      </c>
      <c r="CW54" s="23"/>
      <c r="CX54" s="23"/>
      <c r="CY54" s="23"/>
      <c r="CZ54" s="23"/>
      <c r="DA54" s="23"/>
      <c r="DB54" s="23"/>
      <c r="DC54" s="23"/>
      <c r="DD54" s="23"/>
      <c r="DE54" s="24"/>
    </row>
    <row r="55" spans="1:122" s="11" customFormat="1" ht="23.25" customHeight="1" x14ac:dyDescent="0.2">
      <c r="A55" s="49" t="s">
        <v>71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  <c r="P55" s="39" t="s">
        <v>69</v>
      </c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40">
        <v>401</v>
      </c>
      <c r="AE55" s="40"/>
      <c r="AF55" s="40"/>
      <c r="AG55" s="41">
        <v>6</v>
      </c>
      <c r="AH55" s="41"/>
      <c r="AI55" s="41"/>
      <c r="AJ55" s="41"/>
      <c r="AK55" s="46">
        <v>7334.48</v>
      </c>
      <c r="AL55" s="47"/>
      <c r="AM55" s="47"/>
      <c r="AN55" s="47"/>
      <c r="AO55" s="47"/>
      <c r="AP55" s="48"/>
      <c r="AQ55" s="23">
        <f t="shared" si="2"/>
        <v>528082.55999999994</v>
      </c>
      <c r="AR55" s="23"/>
      <c r="AS55" s="23"/>
      <c r="AT55" s="23"/>
      <c r="AU55" s="23"/>
      <c r="AV55" s="23"/>
      <c r="AW55" s="23"/>
      <c r="AX55" s="23"/>
      <c r="AY55" s="30">
        <v>0</v>
      </c>
      <c r="AZ55" s="31"/>
      <c r="BA55" s="31"/>
      <c r="BB55" s="31"/>
      <c r="BC55" s="31"/>
      <c r="BD55" s="31"/>
      <c r="BE55" s="31"/>
      <c r="BF55" s="32"/>
      <c r="BG55" s="33">
        <f t="shared" si="3"/>
        <v>7234.0076712328755</v>
      </c>
      <c r="BH55" s="33"/>
      <c r="BI55" s="33"/>
      <c r="BJ55" s="33"/>
      <c r="BK55" s="33"/>
      <c r="BL55" s="33"/>
      <c r="BM55" s="33"/>
      <c r="BN55" s="33"/>
      <c r="BO55" s="30">
        <f t="shared" si="0"/>
        <v>72340.076712328751</v>
      </c>
      <c r="BP55" s="31"/>
      <c r="BQ55" s="31"/>
      <c r="BR55" s="31"/>
      <c r="BS55" s="31"/>
      <c r="BT55" s="31"/>
      <c r="BU55" s="31"/>
      <c r="BV55" s="32"/>
      <c r="BW55" s="33">
        <v>9750</v>
      </c>
      <c r="BX55" s="33"/>
      <c r="BY55" s="33"/>
      <c r="BZ55" s="33"/>
      <c r="CA55" s="33"/>
      <c r="CB55" s="33"/>
      <c r="CC55" s="33"/>
      <c r="CD55" s="33"/>
      <c r="CE55" s="33">
        <v>0</v>
      </c>
      <c r="CF55" s="33"/>
      <c r="CG55" s="33"/>
      <c r="CH55" s="33"/>
      <c r="CI55" s="33"/>
      <c r="CJ55" s="33"/>
      <c r="CK55" s="33"/>
      <c r="CL55" s="33"/>
      <c r="CM55" s="33"/>
      <c r="CN55" s="33">
        <v>0</v>
      </c>
      <c r="CO55" s="33"/>
      <c r="CP55" s="33"/>
      <c r="CQ55" s="33"/>
      <c r="CR55" s="33"/>
      <c r="CS55" s="33"/>
      <c r="CT55" s="33"/>
      <c r="CU55" s="33"/>
      <c r="CV55" s="23">
        <f t="shared" si="1"/>
        <v>617406.64438356156</v>
      </c>
      <c r="CW55" s="23"/>
      <c r="CX55" s="23"/>
      <c r="CY55" s="23"/>
      <c r="CZ55" s="23"/>
      <c r="DA55" s="23"/>
      <c r="DB55" s="23"/>
      <c r="DC55" s="23"/>
      <c r="DD55" s="23"/>
      <c r="DE55" s="24"/>
    </row>
    <row r="56" spans="1:122" s="11" customFormat="1" ht="23.25" customHeight="1" x14ac:dyDescent="0.2">
      <c r="A56" s="49" t="s">
        <v>72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  <c r="P56" s="39" t="s">
        <v>69</v>
      </c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40">
        <v>401</v>
      </c>
      <c r="AE56" s="40"/>
      <c r="AF56" s="40"/>
      <c r="AG56" s="41">
        <v>1</v>
      </c>
      <c r="AH56" s="41"/>
      <c r="AI56" s="41"/>
      <c r="AJ56" s="41"/>
      <c r="AK56" s="46">
        <v>8824.15</v>
      </c>
      <c r="AL56" s="47"/>
      <c r="AM56" s="47"/>
      <c r="AN56" s="47"/>
      <c r="AO56" s="47"/>
      <c r="AP56" s="48"/>
      <c r="AQ56" s="23">
        <f t="shared" si="2"/>
        <v>105889.79999999999</v>
      </c>
      <c r="AR56" s="23"/>
      <c r="AS56" s="23"/>
      <c r="AT56" s="23"/>
      <c r="AU56" s="23"/>
      <c r="AV56" s="23"/>
      <c r="AW56" s="23"/>
      <c r="AX56" s="23"/>
      <c r="AY56" s="30">
        <v>0</v>
      </c>
      <c r="AZ56" s="31"/>
      <c r="BA56" s="31"/>
      <c r="BB56" s="31"/>
      <c r="BC56" s="31"/>
      <c r="BD56" s="31"/>
      <c r="BE56" s="31"/>
      <c r="BF56" s="32"/>
      <c r="BG56" s="33">
        <f t="shared" si="3"/>
        <v>1450.5452054794521</v>
      </c>
      <c r="BH56" s="33"/>
      <c r="BI56" s="33"/>
      <c r="BJ56" s="33"/>
      <c r="BK56" s="33"/>
      <c r="BL56" s="33"/>
      <c r="BM56" s="33"/>
      <c r="BN56" s="33"/>
      <c r="BO56" s="30">
        <f t="shared" si="0"/>
        <v>14505.452054794519</v>
      </c>
      <c r="BP56" s="31"/>
      <c r="BQ56" s="31"/>
      <c r="BR56" s="31"/>
      <c r="BS56" s="31"/>
      <c r="BT56" s="31"/>
      <c r="BU56" s="31"/>
      <c r="BV56" s="32"/>
      <c r="BW56" s="33">
        <v>1625</v>
      </c>
      <c r="BX56" s="33"/>
      <c r="BY56" s="33"/>
      <c r="BZ56" s="33"/>
      <c r="CA56" s="33"/>
      <c r="CB56" s="33"/>
      <c r="CC56" s="33"/>
      <c r="CD56" s="33"/>
      <c r="CE56" s="33">
        <v>0</v>
      </c>
      <c r="CF56" s="33"/>
      <c r="CG56" s="33"/>
      <c r="CH56" s="33"/>
      <c r="CI56" s="33"/>
      <c r="CJ56" s="33"/>
      <c r="CK56" s="33"/>
      <c r="CL56" s="33"/>
      <c r="CM56" s="33"/>
      <c r="CN56" s="33">
        <v>0</v>
      </c>
      <c r="CO56" s="33"/>
      <c r="CP56" s="33"/>
      <c r="CQ56" s="33"/>
      <c r="CR56" s="33"/>
      <c r="CS56" s="33"/>
      <c r="CT56" s="33"/>
      <c r="CU56" s="33"/>
      <c r="CV56" s="23">
        <f t="shared" si="1"/>
        <v>123470.79726027396</v>
      </c>
      <c r="CW56" s="23"/>
      <c r="CX56" s="23"/>
      <c r="CY56" s="23"/>
      <c r="CZ56" s="23"/>
      <c r="DA56" s="23"/>
      <c r="DB56" s="23"/>
      <c r="DC56" s="23"/>
      <c r="DD56" s="23"/>
      <c r="DE56" s="24"/>
    </row>
    <row r="57" spans="1:122" s="11" customFormat="1" ht="23.25" customHeight="1" x14ac:dyDescent="0.2">
      <c r="A57" s="49" t="s">
        <v>73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  <c r="P57" s="52" t="s">
        <v>74</v>
      </c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4"/>
      <c r="AD57" s="40">
        <v>401</v>
      </c>
      <c r="AE57" s="40"/>
      <c r="AF57" s="40"/>
      <c r="AG57" s="41">
        <v>1</v>
      </c>
      <c r="AH57" s="41"/>
      <c r="AI57" s="41"/>
      <c r="AJ57" s="41"/>
      <c r="AK57" s="46">
        <v>8824.15</v>
      </c>
      <c r="AL57" s="47"/>
      <c r="AM57" s="47"/>
      <c r="AN57" s="47"/>
      <c r="AO57" s="47"/>
      <c r="AP57" s="48"/>
      <c r="AQ57" s="23">
        <f t="shared" si="2"/>
        <v>105889.79999999999</v>
      </c>
      <c r="AR57" s="23"/>
      <c r="AS57" s="23"/>
      <c r="AT57" s="23"/>
      <c r="AU57" s="23"/>
      <c r="AV57" s="23"/>
      <c r="AW57" s="23"/>
      <c r="AX57" s="23"/>
      <c r="AY57" s="30">
        <v>0</v>
      </c>
      <c r="AZ57" s="31"/>
      <c r="BA57" s="31"/>
      <c r="BB57" s="31"/>
      <c r="BC57" s="31"/>
      <c r="BD57" s="31"/>
      <c r="BE57" s="31"/>
      <c r="BF57" s="32"/>
      <c r="BG57" s="33">
        <f t="shared" si="3"/>
        <v>1450.5452054794521</v>
      </c>
      <c r="BH57" s="33"/>
      <c r="BI57" s="33"/>
      <c r="BJ57" s="33"/>
      <c r="BK57" s="33"/>
      <c r="BL57" s="33"/>
      <c r="BM57" s="33"/>
      <c r="BN57" s="33"/>
      <c r="BO57" s="30">
        <f t="shared" si="0"/>
        <v>14505.452054794519</v>
      </c>
      <c r="BP57" s="31"/>
      <c r="BQ57" s="31"/>
      <c r="BR57" s="31"/>
      <c r="BS57" s="31"/>
      <c r="BT57" s="31"/>
      <c r="BU57" s="31"/>
      <c r="BV57" s="32"/>
      <c r="BW57" s="33">
        <v>0</v>
      </c>
      <c r="BX57" s="33"/>
      <c r="BY57" s="33"/>
      <c r="BZ57" s="33"/>
      <c r="CA57" s="33"/>
      <c r="CB57" s="33"/>
      <c r="CC57" s="33"/>
      <c r="CD57" s="33"/>
      <c r="CE57" s="33">
        <v>0</v>
      </c>
      <c r="CF57" s="33"/>
      <c r="CG57" s="33"/>
      <c r="CH57" s="33"/>
      <c r="CI57" s="33"/>
      <c r="CJ57" s="33"/>
      <c r="CK57" s="33"/>
      <c r="CL57" s="33"/>
      <c r="CM57" s="33"/>
      <c r="CN57" s="33">
        <v>0</v>
      </c>
      <c r="CO57" s="33"/>
      <c r="CP57" s="33"/>
      <c r="CQ57" s="33"/>
      <c r="CR57" s="33"/>
      <c r="CS57" s="33"/>
      <c r="CT57" s="33"/>
      <c r="CU57" s="33"/>
      <c r="CV57" s="23">
        <f t="shared" si="1"/>
        <v>121845.79726027396</v>
      </c>
      <c r="CW57" s="23"/>
      <c r="CX57" s="23"/>
      <c r="CY57" s="23"/>
      <c r="CZ57" s="23"/>
      <c r="DA57" s="23"/>
      <c r="DB57" s="23"/>
      <c r="DC57" s="23"/>
      <c r="DD57" s="23"/>
      <c r="DE57" s="24"/>
    </row>
    <row r="58" spans="1:122" s="11" customFormat="1" ht="23.25" customHeight="1" x14ac:dyDescent="0.2">
      <c r="A58" s="49" t="s">
        <v>75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  <c r="P58" s="52" t="s">
        <v>76</v>
      </c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4"/>
      <c r="AD58" s="40">
        <v>401</v>
      </c>
      <c r="AE58" s="40"/>
      <c r="AF58" s="40"/>
      <c r="AG58" s="41">
        <v>1</v>
      </c>
      <c r="AH58" s="41"/>
      <c r="AI58" s="41"/>
      <c r="AJ58" s="41"/>
      <c r="AK58" s="46">
        <v>14677.7</v>
      </c>
      <c r="AL58" s="47"/>
      <c r="AM58" s="47"/>
      <c r="AN58" s="47"/>
      <c r="AO58" s="47"/>
      <c r="AP58" s="48"/>
      <c r="AQ58" s="23">
        <f t="shared" si="2"/>
        <v>176132.40000000002</v>
      </c>
      <c r="AR58" s="23"/>
      <c r="AS58" s="23"/>
      <c r="AT58" s="23"/>
      <c r="AU58" s="23"/>
      <c r="AV58" s="23"/>
      <c r="AW58" s="23"/>
      <c r="AX58" s="23"/>
      <c r="AY58" s="30">
        <v>0</v>
      </c>
      <c r="AZ58" s="31"/>
      <c r="BA58" s="31"/>
      <c r="BB58" s="31"/>
      <c r="BC58" s="31"/>
      <c r="BD58" s="31"/>
      <c r="BE58" s="31"/>
      <c r="BF58" s="32"/>
      <c r="BG58" s="33">
        <f t="shared" si="3"/>
        <v>2412.7726027397266</v>
      </c>
      <c r="BH58" s="33"/>
      <c r="BI58" s="33"/>
      <c r="BJ58" s="33"/>
      <c r="BK58" s="33"/>
      <c r="BL58" s="33"/>
      <c r="BM58" s="33"/>
      <c r="BN58" s="33"/>
      <c r="BO58" s="30">
        <f t="shared" si="0"/>
        <v>24127.726027397264</v>
      </c>
      <c r="BP58" s="31"/>
      <c r="BQ58" s="31"/>
      <c r="BR58" s="31"/>
      <c r="BS58" s="31"/>
      <c r="BT58" s="31"/>
      <c r="BU58" s="31"/>
      <c r="BV58" s="32"/>
      <c r="BW58" s="33">
        <v>0</v>
      </c>
      <c r="BX58" s="33"/>
      <c r="BY58" s="33"/>
      <c r="BZ58" s="33"/>
      <c r="CA58" s="33"/>
      <c r="CB58" s="33"/>
      <c r="CC58" s="33"/>
      <c r="CD58" s="33"/>
      <c r="CE58" s="33">
        <v>0</v>
      </c>
      <c r="CF58" s="33"/>
      <c r="CG58" s="33"/>
      <c r="CH58" s="33"/>
      <c r="CI58" s="33"/>
      <c r="CJ58" s="33"/>
      <c r="CK58" s="33"/>
      <c r="CL58" s="33"/>
      <c r="CM58" s="33"/>
      <c r="CN58" s="33">
        <v>0</v>
      </c>
      <c r="CO58" s="33"/>
      <c r="CP58" s="33"/>
      <c r="CQ58" s="33"/>
      <c r="CR58" s="33"/>
      <c r="CS58" s="33"/>
      <c r="CT58" s="33"/>
      <c r="CU58" s="33"/>
      <c r="CV58" s="23">
        <f t="shared" si="1"/>
        <v>202672.898630137</v>
      </c>
      <c r="CW58" s="23"/>
      <c r="CX58" s="23"/>
      <c r="CY58" s="23"/>
      <c r="CZ58" s="23"/>
      <c r="DA58" s="23"/>
      <c r="DB58" s="23"/>
      <c r="DC58" s="23"/>
      <c r="DD58" s="23"/>
      <c r="DE58" s="24"/>
    </row>
    <row r="59" spans="1:122" s="11" customFormat="1" ht="23.25" customHeight="1" x14ac:dyDescent="0.2">
      <c r="A59" s="49" t="s">
        <v>77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  <c r="P59" s="52" t="s">
        <v>76</v>
      </c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4"/>
      <c r="AD59" s="40">
        <v>401</v>
      </c>
      <c r="AE59" s="40"/>
      <c r="AF59" s="40"/>
      <c r="AG59" s="41">
        <v>1</v>
      </c>
      <c r="AH59" s="41"/>
      <c r="AI59" s="41"/>
      <c r="AJ59" s="41"/>
      <c r="AK59" s="46">
        <v>6396.5</v>
      </c>
      <c r="AL59" s="47"/>
      <c r="AM59" s="47"/>
      <c r="AN59" s="47"/>
      <c r="AO59" s="47"/>
      <c r="AP59" s="48"/>
      <c r="AQ59" s="23">
        <f t="shared" si="2"/>
        <v>76758</v>
      </c>
      <c r="AR59" s="23"/>
      <c r="AS59" s="23"/>
      <c r="AT59" s="23"/>
      <c r="AU59" s="23"/>
      <c r="AV59" s="23"/>
      <c r="AW59" s="23"/>
      <c r="AX59" s="23"/>
      <c r="AY59" s="30">
        <v>0</v>
      </c>
      <c r="AZ59" s="31"/>
      <c r="BA59" s="31"/>
      <c r="BB59" s="31"/>
      <c r="BC59" s="31"/>
      <c r="BD59" s="31"/>
      <c r="BE59" s="31"/>
      <c r="BF59" s="32"/>
      <c r="BG59" s="33">
        <f t="shared" si="3"/>
        <v>1051.4794520547944</v>
      </c>
      <c r="BH59" s="33"/>
      <c r="BI59" s="33"/>
      <c r="BJ59" s="33"/>
      <c r="BK59" s="33"/>
      <c r="BL59" s="33"/>
      <c r="BM59" s="33"/>
      <c r="BN59" s="33"/>
      <c r="BO59" s="30">
        <f t="shared" si="0"/>
        <v>10514.794520547945</v>
      </c>
      <c r="BP59" s="31"/>
      <c r="BQ59" s="31"/>
      <c r="BR59" s="31"/>
      <c r="BS59" s="31"/>
      <c r="BT59" s="31"/>
      <c r="BU59" s="31"/>
      <c r="BV59" s="32"/>
      <c r="BW59" s="33">
        <v>0</v>
      </c>
      <c r="BX59" s="33"/>
      <c r="BY59" s="33"/>
      <c r="BZ59" s="33"/>
      <c r="CA59" s="33"/>
      <c r="CB59" s="33"/>
      <c r="CC59" s="33"/>
      <c r="CD59" s="33"/>
      <c r="CE59" s="33">
        <v>0</v>
      </c>
      <c r="CF59" s="33"/>
      <c r="CG59" s="33"/>
      <c r="CH59" s="33"/>
      <c r="CI59" s="33"/>
      <c r="CJ59" s="33"/>
      <c r="CK59" s="33"/>
      <c r="CL59" s="33"/>
      <c r="CM59" s="33"/>
      <c r="CN59" s="33">
        <v>0</v>
      </c>
      <c r="CO59" s="33"/>
      <c r="CP59" s="33"/>
      <c r="CQ59" s="33"/>
      <c r="CR59" s="33"/>
      <c r="CS59" s="33"/>
      <c r="CT59" s="33"/>
      <c r="CU59" s="33"/>
      <c r="CV59" s="23">
        <f t="shared" si="1"/>
        <v>88324.273972602736</v>
      </c>
      <c r="CW59" s="23"/>
      <c r="CX59" s="23"/>
      <c r="CY59" s="23"/>
      <c r="CZ59" s="23"/>
      <c r="DA59" s="23"/>
      <c r="DB59" s="23"/>
      <c r="DC59" s="23"/>
      <c r="DD59" s="23"/>
      <c r="DE59" s="24"/>
    </row>
    <row r="60" spans="1:122" s="11" customFormat="1" ht="23.25" customHeight="1" x14ac:dyDescent="0.2">
      <c r="A60" s="49" t="s">
        <v>78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  <c r="P60" s="52" t="s">
        <v>76</v>
      </c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4"/>
      <c r="AD60" s="40">
        <v>401</v>
      </c>
      <c r="AE60" s="40"/>
      <c r="AF60" s="40"/>
      <c r="AG60" s="41">
        <v>1</v>
      </c>
      <c r="AH60" s="41"/>
      <c r="AI60" s="41"/>
      <c r="AJ60" s="41"/>
      <c r="AK60" s="46">
        <v>8824.15</v>
      </c>
      <c r="AL60" s="47"/>
      <c r="AM60" s="47"/>
      <c r="AN60" s="47"/>
      <c r="AO60" s="47"/>
      <c r="AP60" s="48"/>
      <c r="AQ60" s="23">
        <f t="shared" si="2"/>
        <v>105889.79999999999</v>
      </c>
      <c r="AR60" s="23"/>
      <c r="AS60" s="23"/>
      <c r="AT60" s="23"/>
      <c r="AU60" s="23"/>
      <c r="AV60" s="23"/>
      <c r="AW60" s="23"/>
      <c r="AX60" s="23"/>
      <c r="AY60" s="30">
        <v>0</v>
      </c>
      <c r="AZ60" s="31"/>
      <c r="BA60" s="31"/>
      <c r="BB60" s="31"/>
      <c r="BC60" s="31"/>
      <c r="BD60" s="31"/>
      <c r="BE60" s="31"/>
      <c r="BF60" s="32"/>
      <c r="BG60" s="33">
        <f t="shared" si="3"/>
        <v>1450.5452054794521</v>
      </c>
      <c r="BH60" s="33"/>
      <c r="BI60" s="33"/>
      <c r="BJ60" s="33"/>
      <c r="BK60" s="33"/>
      <c r="BL60" s="33"/>
      <c r="BM60" s="33"/>
      <c r="BN60" s="33"/>
      <c r="BO60" s="30">
        <f t="shared" si="0"/>
        <v>14505.452054794519</v>
      </c>
      <c r="BP60" s="31"/>
      <c r="BQ60" s="31"/>
      <c r="BR60" s="31"/>
      <c r="BS60" s="31"/>
      <c r="BT60" s="31"/>
      <c r="BU60" s="31"/>
      <c r="BV60" s="32"/>
      <c r="BW60" s="33">
        <v>1200</v>
      </c>
      <c r="BX60" s="33"/>
      <c r="BY60" s="33"/>
      <c r="BZ60" s="33"/>
      <c r="CA60" s="33"/>
      <c r="CB60" s="33"/>
      <c r="CC60" s="33"/>
      <c r="CD60" s="33"/>
      <c r="CE60" s="33">
        <v>0</v>
      </c>
      <c r="CF60" s="33"/>
      <c r="CG60" s="33"/>
      <c r="CH60" s="33"/>
      <c r="CI60" s="33"/>
      <c r="CJ60" s="33"/>
      <c r="CK60" s="33"/>
      <c r="CL60" s="33"/>
      <c r="CM60" s="33"/>
      <c r="CN60" s="33">
        <v>0</v>
      </c>
      <c r="CO60" s="33"/>
      <c r="CP60" s="33"/>
      <c r="CQ60" s="33"/>
      <c r="CR60" s="33"/>
      <c r="CS60" s="33"/>
      <c r="CT60" s="33"/>
      <c r="CU60" s="33"/>
      <c r="CV60" s="23">
        <f t="shared" si="1"/>
        <v>123045.79726027396</v>
      </c>
      <c r="CW60" s="23"/>
      <c r="CX60" s="23"/>
      <c r="CY60" s="23"/>
      <c r="CZ60" s="23"/>
      <c r="DA60" s="23"/>
      <c r="DB60" s="23"/>
      <c r="DC60" s="23"/>
      <c r="DD60" s="23"/>
      <c r="DE60" s="24"/>
    </row>
    <row r="61" spans="1:122" s="11" customFormat="1" ht="23.25" customHeight="1" x14ac:dyDescent="0.2">
      <c r="A61" s="49" t="s">
        <v>79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  <c r="P61" s="52" t="s">
        <v>76</v>
      </c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4"/>
      <c r="AD61" s="40">
        <v>401</v>
      </c>
      <c r="AE61" s="40"/>
      <c r="AF61" s="40"/>
      <c r="AG61" s="41">
        <v>3</v>
      </c>
      <c r="AH61" s="41"/>
      <c r="AI61" s="41"/>
      <c r="AJ61" s="41"/>
      <c r="AK61" s="46">
        <v>9181.2900000000009</v>
      </c>
      <c r="AL61" s="47"/>
      <c r="AM61" s="47"/>
      <c r="AN61" s="47"/>
      <c r="AO61" s="47"/>
      <c r="AP61" s="48"/>
      <c r="AQ61" s="23">
        <f t="shared" si="2"/>
        <v>330526.44000000006</v>
      </c>
      <c r="AR61" s="23"/>
      <c r="AS61" s="23"/>
      <c r="AT61" s="23"/>
      <c r="AU61" s="23"/>
      <c r="AV61" s="23"/>
      <c r="AW61" s="23"/>
      <c r="AX61" s="23"/>
      <c r="AY61" s="30">
        <v>0</v>
      </c>
      <c r="AZ61" s="31"/>
      <c r="BA61" s="31"/>
      <c r="BB61" s="31"/>
      <c r="BC61" s="31"/>
      <c r="BD61" s="31"/>
      <c r="BE61" s="31"/>
      <c r="BF61" s="32"/>
      <c r="BG61" s="33">
        <f t="shared" si="3"/>
        <v>4527.7594520547955</v>
      </c>
      <c r="BH61" s="33"/>
      <c r="BI61" s="33"/>
      <c r="BJ61" s="33"/>
      <c r="BK61" s="33"/>
      <c r="BL61" s="33"/>
      <c r="BM61" s="33"/>
      <c r="BN61" s="33"/>
      <c r="BO61" s="30">
        <f t="shared" si="0"/>
        <v>45277.594520547958</v>
      </c>
      <c r="BP61" s="31"/>
      <c r="BQ61" s="31"/>
      <c r="BR61" s="31"/>
      <c r="BS61" s="31"/>
      <c r="BT61" s="31"/>
      <c r="BU61" s="31"/>
      <c r="BV61" s="32"/>
      <c r="BW61" s="33">
        <v>1200</v>
      </c>
      <c r="BX61" s="33"/>
      <c r="BY61" s="33"/>
      <c r="BZ61" s="33"/>
      <c r="CA61" s="33"/>
      <c r="CB61" s="33"/>
      <c r="CC61" s="33"/>
      <c r="CD61" s="33"/>
      <c r="CE61" s="33">
        <v>0</v>
      </c>
      <c r="CF61" s="33"/>
      <c r="CG61" s="33"/>
      <c r="CH61" s="33"/>
      <c r="CI61" s="33"/>
      <c r="CJ61" s="33"/>
      <c r="CK61" s="33"/>
      <c r="CL61" s="33"/>
      <c r="CM61" s="33"/>
      <c r="CN61" s="33">
        <v>0</v>
      </c>
      <c r="CO61" s="33"/>
      <c r="CP61" s="33"/>
      <c r="CQ61" s="33"/>
      <c r="CR61" s="33"/>
      <c r="CS61" s="33"/>
      <c r="CT61" s="33"/>
      <c r="CU61" s="33"/>
      <c r="CV61" s="23">
        <f t="shared" si="1"/>
        <v>381531.79397260281</v>
      </c>
      <c r="CW61" s="23"/>
      <c r="CX61" s="23"/>
      <c r="CY61" s="23"/>
      <c r="CZ61" s="23"/>
      <c r="DA61" s="23"/>
      <c r="DB61" s="23"/>
      <c r="DC61" s="23"/>
      <c r="DD61" s="23"/>
      <c r="DE61" s="24"/>
    </row>
    <row r="62" spans="1:122" s="11" customFormat="1" ht="23.25" customHeight="1" x14ac:dyDescent="0.2">
      <c r="A62" s="49" t="s">
        <v>80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  <c r="P62" s="52" t="s">
        <v>76</v>
      </c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4"/>
      <c r="AD62" s="40">
        <v>401</v>
      </c>
      <c r="AE62" s="40"/>
      <c r="AF62" s="40"/>
      <c r="AG62" s="41">
        <v>2</v>
      </c>
      <c r="AH62" s="41"/>
      <c r="AI62" s="41"/>
      <c r="AJ62" s="41"/>
      <c r="AK62" s="46">
        <v>7334.48</v>
      </c>
      <c r="AL62" s="47"/>
      <c r="AM62" s="47"/>
      <c r="AN62" s="47"/>
      <c r="AO62" s="47"/>
      <c r="AP62" s="48"/>
      <c r="AQ62" s="23">
        <f t="shared" si="2"/>
        <v>176027.51999999999</v>
      </c>
      <c r="AR62" s="23"/>
      <c r="AS62" s="23"/>
      <c r="AT62" s="23"/>
      <c r="AU62" s="23"/>
      <c r="AV62" s="23"/>
      <c r="AW62" s="23"/>
      <c r="AX62" s="23"/>
      <c r="AY62" s="30">
        <v>0</v>
      </c>
      <c r="AZ62" s="31"/>
      <c r="BA62" s="31"/>
      <c r="BB62" s="31"/>
      <c r="BC62" s="31"/>
      <c r="BD62" s="31"/>
      <c r="BE62" s="31"/>
      <c r="BF62" s="32"/>
      <c r="BG62" s="33">
        <f t="shared" si="3"/>
        <v>2411.3358904109591</v>
      </c>
      <c r="BH62" s="33"/>
      <c r="BI62" s="33"/>
      <c r="BJ62" s="33"/>
      <c r="BK62" s="33"/>
      <c r="BL62" s="33"/>
      <c r="BM62" s="33"/>
      <c r="BN62" s="33"/>
      <c r="BO62" s="30">
        <f t="shared" si="0"/>
        <v>24113.358904109587</v>
      </c>
      <c r="BP62" s="31"/>
      <c r="BQ62" s="31"/>
      <c r="BR62" s="31"/>
      <c r="BS62" s="31"/>
      <c r="BT62" s="31"/>
      <c r="BU62" s="31"/>
      <c r="BV62" s="32"/>
      <c r="BW62" s="33">
        <v>1200</v>
      </c>
      <c r="BX62" s="33"/>
      <c r="BY62" s="33"/>
      <c r="BZ62" s="33"/>
      <c r="CA62" s="33"/>
      <c r="CB62" s="33"/>
      <c r="CC62" s="33"/>
      <c r="CD62" s="33"/>
      <c r="CE62" s="33">
        <v>0</v>
      </c>
      <c r="CF62" s="33"/>
      <c r="CG62" s="33"/>
      <c r="CH62" s="33"/>
      <c r="CI62" s="33"/>
      <c r="CJ62" s="33"/>
      <c r="CK62" s="33"/>
      <c r="CL62" s="33"/>
      <c r="CM62" s="33"/>
      <c r="CN62" s="33">
        <v>0</v>
      </c>
      <c r="CO62" s="33"/>
      <c r="CP62" s="33"/>
      <c r="CQ62" s="33"/>
      <c r="CR62" s="33"/>
      <c r="CS62" s="33"/>
      <c r="CT62" s="33"/>
      <c r="CU62" s="33"/>
      <c r="CV62" s="23">
        <f t="shared" si="1"/>
        <v>203752.21479452055</v>
      </c>
      <c r="CW62" s="23"/>
      <c r="CX62" s="23"/>
      <c r="CY62" s="23"/>
      <c r="CZ62" s="23"/>
      <c r="DA62" s="23"/>
      <c r="DB62" s="23"/>
      <c r="DC62" s="23"/>
      <c r="DD62" s="23"/>
      <c r="DE62" s="24"/>
    </row>
    <row r="63" spans="1:122" s="11" customFormat="1" ht="23.25" customHeight="1" x14ac:dyDescent="0.2">
      <c r="A63" s="49" t="s">
        <v>81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  <c r="P63" s="52" t="s">
        <v>76</v>
      </c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4"/>
      <c r="AD63" s="40">
        <v>401</v>
      </c>
      <c r="AE63" s="40"/>
      <c r="AF63" s="40"/>
      <c r="AG63" s="41">
        <v>1</v>
      </c>
      <c r="AH63" s="41"/>
      <c r="AI63" s="41"/>
      <c r="AJ63" s="41"/>
      <c r="AK63" s="46"/>
      <c r="AL63" s="47"/>
      <c r="AM63" s="47"/>
      <c r="AN63" s="47"/>
      <c r="AO63" s="47"/>
      <c r="AP63" s="48"/>
      <c r="AQ63" s="23">
        <f t="shared" si="2"/>
        <v>0</v>
      </c>
      <c r="AR63" s="23"/>
      <c r="AS63" s="23"/>
      <c r="AT63" s="23"/>
      <c r="AU63" s="23"/>
      <c r="AV63" s="23"/>
      <c r="AW63" s="23"/>
      <c r="AX63" s="23"/>
      <c r="AY63" s="30">
        <v>0</v>
      </c>
      <c r="AZ63" s="31"/>
      <c r="BA63" s="31"/>
      <c r="BB63" s="31"/>
      <c r="BC63" s="31"/>
      <c r="BD63" s="31"/>
      <c r="BE63" s="31"/>
      <c r="BF63" s="32"/>
      <c r="BG63" s="33">
        <f t="shared" si="3"/>
        <v>0</v>
      </c>
      <c r="BH63" s="33"/>
      <c r="BI63" s="33"/>
      <c r="BJ63" s="33"/>
      <c r="BK63" s="33"/>
      <c r="BL63" s="33"/>
      <c r="BM63" s="33"/>
      <c r="BN63" s="33"/>
      <c r="BO63" s="30">
        <f t="shared" si="0"/>
        <v>0</v>
      </c>
      <c r="BP63" s="31"/>
      <c r="BQ63" s="31"/>
      <c r="BR63" s="31"/>
      <c r="BS63" s="31"/>
      <c r="BT63" s="31"/>
      <c r="BU63" s="31"/>
      <c r="BV63" s="32"/>
      <c r="BW63" s="33">
        <v>0</v>
      </c>
      <c r="BX63" s="33"/>
      <c r="BY63" s="33"/>
      <c r="BZ63" s="33"/>
      <c r="CA63" s="33"/>
      <c r="CB63" s="33"/>
      <c r="CC63" s="33"/>
      <c r="CD63" s="33"/>
      <c r="CE63" s="33">
        <v>0</v>
      </c>
      <c r="CF63" s="33"/>
      <c r="CG63" s="33"/>
      <c r="CH63" s="33"/>
      <c r="CI63" s="33"/>
      <c r="CJ63" s="33"/>
      <c r="CK63" s="33"/>
      <c r="CL63" s="33"/>
      <c r="CM63" s="33"/>
      <c r="CN63" s="33">
        <v>0</v>
      </c>
      <c r="CO63" s="33"/>
      <c r="CP63" s="33"/>
      <c r="CQ63" s="33"/>
      <c r="CR63" s="33"/>
      <c r="CS63" s="33"/>
      <c r="CT63" s="33"/>
      <c r="CU63" s="33"/>
      <c r="CV63" s="23">
        <f t="shared" si="1"/>
        <v>0</v>
      </c>
      <c r="CW63" s="23"/>
      <c r="CX63" s="23"/>
      <c r="CY63" s="23"/>
      <c r="CZ63" s="23"/>
      <c r="DA63" s="23"/>
      <c r="DB63" s="23"/>
      <c r="DC63" s="23"/>
      <c r="DD63" s="23"/>
      <c r="DE63" s="24"/>
    </row>
    <row r="64" spans="1:122" s="11" customFormat="1" ht="23.25" customHeight="1" x14ac:dyDescent="0.2">
      <c r="A64" s="49" t="s">
        <v>82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52" t="s">
        <v>76</v>
      </c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4"/>
      <c r="AD64" s="40">
        <v>401</v>
      </c>
      <c r="AE64" s="40"/>
      <c r="AF64" s="40"/>
      <c r="AG64" s="41">
        <v>1</v>
      </c>
      <c r="AH64" s="41"/>
      <c r="AI64" s="41"/>
      <c r="AJ64" s="41"/>
      <c r="AK64" s="46">
        <v>11110.73</v>
      </c>
      <c r="AL64" s="47"/>
      <c r="AM64" s="47"/>
      <c r="AN64" s="47"/>
      <c r="AO64" s="47"/>
      <c r="AP64" s="48"/>
      <c r="AQ64" s="23">
        <f t="shared" si="2"/>
        <v>133328.76</v>
      </c>
      <c r="AR64" s="23"/>
      <c r="AS64" s="23"/>
      <c r="AT64" s="23"/>
      <c r="AU64" s="23"/>
      <c r="AV64" s="23"/>
      <c r="AW64" s="23"/>
      <c r="AX64" s="23"/>
      <c r="AY64" s="30">
        <v>0</v>
      </c>
      <c r="AZ64" s="31"/>
      <c r="BA64" s="31"/>
      <c r="BB64" s="31"/>
      <c r="BC64" s="31"/>
      <c r="BD64" s="31"/>
      <c r="BE64" s="31"/>
      <c r="BF64" s="32"/>
      <c r="BG64" s="33">
        <f t="shared" si="3"/>
        <v>1826.4213698630138</v>
      </c>
      <c r="BH64" s="33"/>
      <c r="BI64" s="33"/>
      <c r="BJ64" s="33"/>
      <c r="BK64" s="33"/>
      <c r="BL64" s="33"/>
      <c r="BM64" s="33"/>
      <c r="BN64" s="33"/>
      <c r="BO64" s="30">
        <f t="shared" si="0"/>
        <v>18264.213698630138</v>
      </c>
      <c r="BP64" s="31"/>
      <c r="BQ64" s="31"/>
      <c r="BR64" s="31"/>
      <c r="BS64" s="31"/>
      <c r="BT64" s="31"/>
      <c r="BU64" s="31"/>
      <c r="BV64" s="32"/>
      <c r="BW64" s="33">
        <v>0</v>
      </c>
      <c r="BX64" s="33"/>
      <c r="BY64" s="33"/>
      <c r="BZ64" s="33"/>
      <c r="CA64" s="33"/>
      <c r="CB64" s="33"/>
      <c r="CC64" s="33"/>
      <c r="CD64" s="33"/>
      <c r="CE64" s="33">
        <v>0</v>
      </c>
      <c r="CF64" s="33"/>
      <c r="CG64" s="33"/>
      <c r="CH64" s="33"/>
      <c r="CI64" s="33"/>
      <c r="CJ64" s="33"/>
      <c r="CK64" s="33"/>
      <c r="CL64" s="33"/>
      <c r="CM64" s="33"/>
      <c r="CN64" s="33">
        <v>0</v>
      </c>
      <c r="CO64" s="33"/>
      <c r="CP64" s="33"/>
      <c r="CQ64" s="33"/>
      <c r="CR64" s="33"/>
      <c r="CS64" s="33"/>
      <c r="CT64" s="33"/>
      <c r="CU64" s="33"/>
      <c r="CV64" s="23">
        <f t="shared" si="1"/>
        <v>153419.39506849315</v>
      </c>
      <c r="CW64" s="23"/>
      <c r="CX64" s="23"/>
      <c r="CY64" s="23"/>
      <c r="CZ64" s="23"/>
      <c r="DA64" s="23"/>
      <c r="DB64" s="23"/>
      <c r="DC64" s="23"/>
      <c r="DD64" s="23"/>
      <c r="DE64" s="24"/>
    </row>
    <row r="65" spans="1:121" s="11" customFormat="1" ht="23.25" customHeight="1" x14ac:dyDescent="0.2">
      <c r="A65" s="49" t="s">
        <v>83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  <c r="P65" s="39" t="s">
        <v>84</v>
      </c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40">
        <v>401</v>
      </c>
      <c r="AE65" s="40"/>
      <c r="AF65" s="40"/>
      <c r="AG65" s="41">
        <v>1</v>
      </c>
      <c r="AH65" s="41"/>
      <c r="AI65" s="41"/>
      <c r="AJ65" s="41"/>
      <c r="AK65" s="46">
        <v>11110.73</v>
      </c>
      <c r="AL65" s="47"/>
      <c r="AM65" s="47"/>
      <c r="AN65" s="47"/>
      <c r="AO65" s="47"/>
      <c r="AP65" s="48"/>
      <c r="AQ65" s="23">
        <f t="shared" si="2"/>
        <v>133328.76</v>
      </c>
      <c r="AR65" s="23"/>
      <c r="AS65" s="23"/>
      <c r="AT65" s="23"/>
      <c r="AU65" s="23"/>
      <c r="AV65" s="23"/>
      <c r="AW65" s="23"/>
      <c r="AX65" s="23"/>
      <c r="AY65" s="30">
        <v>0</v>
      </c>
      <c r="AZ65" s="31"/>
      <c r="BA65" s="31"/>
      <c r="BB65" s="31"/>
      <c r="BC65" s="31"/>
      <c r="BD65" s="31"/>
      <c r="BE65" s="31"/>
      <c r="BF65" s="32"/>
      <c r="BG65" s="33">
        <f t="shared" si="3"/>
        <v>1826.4213698630138</v>
      </c>
      <c r="BH65" s="33"/>
      <c r="BI65" s="33"/>
      <c r="BJ65" s="33"/>
      <c r="BK65" s="33"/>
      <c r="BL65" s="33"/>
      <c r="BM65" s="33"/>
      <c r="BN65" s="33"/>
      <c r="BO65" s="30">
        <f t="shared" si="0"/>
        <v>18264.213698630138</v>
      </c>
      <c r="BP65" s="31"/>
      <c r="BQ65" s="31"/>
      <c r="BR65" s="31"/>
      <c r="BS65" s="31"/>
      <c r="BT65" s="31"/>
      <c r="BU65" s="31"/>
      <c r="BV65" s="32"/>
      <c r="BW65" s="33">
        <v>0</v>
      </c>
      <c r="BX65" s="33"/>
      <c r="BY65" s="33"/>
      <c r="BZ65" s="33"/>
      <c r="CA65" s="33"/>
      <c r="CB65" s="33"/>
      <c r="CC65" s="33"/>
      <c r="CD65" s="33"/>
      <c r="CE65" s="33">
        <v>0</v>
      </c>
      <c r="CF65" s="33"/>
      <c r="CG65" s="33"/>
      <c r="CH65" s="33"/>
      <c r="CI65" s="33"/>
      <c r="CJ65" s="33"/>
      <c r="CK65" s="33"/>
      <c r="CL65" s="33"/>
      <c r="CM65" s="33"/>
      <c r="CN65" s="33">
        <v>0</v>
      </c>
      <c r="CO65" s="33"/>
      <c r="CP65" s="33"/>
      <c r="CQ65" s="33"/>
      <c r="CR65" s="33"/>
      <c r="CS65" s="33"/>
      <c r="CT65" s="33"/>
      <c r="CU65" s="33"/>
      <c r="CV65" s="23">
        <f t="shared" si="1"/>
        <v>153419.39506849315</v>
      </c>
      <c r="CW65" s="23"/>
      <c r="CX65" s="23"/>
      <c r="CY65" s="23"/>
      <c r="CZ65" s="23"/>
      <c r="DA65" s="23"/>
      <c r="DB65" s="23"/>
      <c r="DC65" s="23"/>
      <c r="DD65" s="23"/>
      <c r="DE65" s="24"/>
    </row>
    <row r="66" spans="1:121" s="11" customFormat="1" ht="23.25" customHeight="1" x14ac:dyDescent="0.2">
      <c r="A66" s="49" t="s">
        <v>49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  <c r="P66" s="39" t="s">
        <v>84</v>
      </c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40">
        <v>401</v>
      </c>
      <c r="AE66" s="40"/>
      <c r="AF66" s="40"/>
      <c r="AG66" s="41">
        <v>1</v>
      </c>
      <c r="AH66" s="41"/>
      <c r="AI66" s="41"/>
      <c r="AJ66" s="41"/>
      <c r="AK66" s="46">
        <v>6125.98</v>
      </c>
      <c r="AL66" s="47"/>
      <c r="AM66" s="47"/>
      <c r="AN66" s="47"/>
      <c r="AO66" s="47"/>
      <c r="AP66" s="48"/>
      <c r="AQ66" s="23">
        <f t="shared" si="2"/>
        <v>73511.759999999995</v>
      </c>
      <c r="AR66" s="23"/>
      <c r="AS66" s="23"/>
      <c r="AT66" s="23"/>
      <c r="AU66" s="23"/>
      <c r="AV66" s="23"/>
      <c r="AW66" s="23"/>
      <c r="AX66" s="23"/>
      <c r="AY66" s="30">
        <v>0</v>
      </c>
      <c r="AZ66" s="31"/>
      <c r="BA66" s="31"/>
      <c r="BB66" s="31"/>
      <c r="BC66" s="31"/>
      <c r="BD66" s="31"/>
      <c r="BE66" s="31"/>
      <c r="BF66" s="32"/>
      <c r="BG66" s="33">
        <f t="shared" si="3"/>
        <v>1007.010410958904</v>
      </c>
      <c r="BH66" s="33"/>
      <c r="BI66" s="33"/>
      <c r="BJ66" s="33"/>
      <c r="BK66" s="33"/>
      <c r="BL66" s="33"/>
      <c r="BM66" s="33"/>
      <c r="BN66" s="33"/>
      <c r="BO66" s="30">
        <f t="shared" si="0"/>
        <v>10070.10410958904</v>
      </c>
      <c r="BP66" s="31"/>
      <c r="BQ66" s="31"/>
      <c r="BR66" s="31"/>
      <c r="BS66" s="31"/>
      <c r="BT66" s="31"/>
      <c r="BU66" s="31"/>
      <c r="BV66" s="32"/>
      <c r="BW66" s="33">
        <v>0</v>
      </c>
      <c r="BX66" s="33"/>
      <c r="BY66" s="33"/>
      <c r="BZ66" s="33"/>
      <c r="CA66" s="33"/>
      <c r="CB66" s="33"/>
      <c r="CC66" s="33"/>
      <c r="CD66" s="33"/>
      <c r="CE66" s="33">
        <v>0</v>
      </c>
      <c r="CF66" s="33"/>
      <c r="CG66" s="33"/>
      <c r="CH66" s="33"/>
      <c r="CI66" s="33"/>
      <c r="CJ66" s="33"/>
      <c r="CK66" s="33"/>
      <c r="CL66" s="33"/>
      <c r="CM66" s="33"/>
      <c r="CN66" s="33">
        <v>0</v>
      </c>
      <c r="CO66" s="33"/>
      <c r="CP66" s="33"/>
      <c r="CQ66" s="33"/>
      <c r="CR66" s="33"/>
      <c r="CS66" s="33"/>
      <c r="CT66" s="33"/>
      <c r="CU66" s="33"/>
      <c r="CV66" s="23">
        <f t="shared" si="1"/>
        <v>84588.874520547935</v>
      </c>
      <c r="CW66" s="23"/>
      <c r="CX66" s="23"/>
      <c r="CY66" s="23"/>
      <c r="CZ66" s="23"/>
      <c r="DA66" s="23"/>
      <c r="DB66" s="23"/>
      <c r="DC66" s="23"/>
      <c r="DD66" s="23"/>
      <c r="DE66" s="24"/>
    </row>
    <row r="67" spans="1:121" s="11" customFormat="1" ht="23.25" customHeight="1" x14ac:dyDescent="0.2">
      <c r="A67" s="49" t="s">
        <v>14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  <c r="P67" s="39" t="s">
        <v>84</v>
      </c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40">
        <v>401</v>
      </c>
      <c r="AE67" s="40"/>
      <c r="AF67" s="40"/>
      <c r="AG67" s="41">
        <v>1</v>
      </c>
      <c r="AH67" s="41"/>
      <c r="AI67" s="41"/>
      <c r="AJ67" s="41"/>
      <c r="AK67" s="46">
        <v>4753.43</v>
      </c>
      <c r="AL67" s="47"/>
      <c r="AM67" s="47"/>
      <c r="AN67" s="47"/>
      <c r="AO67" s="47"/>
      <c r="AP67" s="48"/>
      <c r="AQ67" s="23">
        <f t="shared" si="2"/>
        <v>57041.16</v>
      </c>
      <c r="AR67" s="23"/>
      <c r="AS67" s="23"/>
      <c r="AT67" s="23"/>
      <c r="AU67" s="23"/>
      <c r="AV67" s="23"/>
      <c r="AW67" s="23"/>
      <c r="AX67" s="23"/>
      <c r="AY67" s="30">
        <v>0</v>
      </c>
      <c r="AZ67" s="31"/>
      <c r="BA67" s="31"/>
      <c r="BB67" s="31"/>
      <c r="BC67" s="31"/>
      <c r="BD67" s="31"/>
      <c r="BE67" s="31"/>
      <c r="BF67" s="32"/>
      <c r="BG67" s="33">
        <f t="shared" si="3"/>
        <v>781.38575342465754</v>
      </c>
      <c r="BH67" s="33"/>
      <c r="BI67" s="33"/>
      <c r="BJ67" s="33"/>
      <c r="BK67" s="33"/>
      <c r="BL67" s="33"/>
      <c r="BM67" s="33"/>
      <c r="BN67" s="33"/>
      <c r="BO67" s="30">
        <f t="shared" si="0"/>
        <v>7813.8575342465756</v>
      </c>
      <c r="BP67" s="31"/>
      <c r="BQ67" s="31"/>
      <c r="BR67" s="31"/>
      <c r="BS67" s="31"/>
      <c r="BT67" s="31"/>
      <c r="BU67" s="31"/>
      <c r="BV67" s="32"/>
      <c r="BW67" s="33">
        <v>0</v>
      </c>
      <c r="BX67" s="33"/>
      <c r="BY67" s="33"/>
      <c r="BZ67" s="33"/>
      <c r="CA67" s="33"/>
      <c r="CB67" s="33"/>
      <c r="CC67" s="33"/>
      <c r="CD67" s="33"/>
      <c r="CE67" s="33">
        <v>0</v>
      </c>
      <c r="CF67" s="33"/>
      <c r="CG67" s="33"/>
      <c r="CH67" s="33"/>
      <c r="CI67" s="33"/>
      <c r="CJ67" s="33"/>
      <c r="CK67" s="33"/>
      <c r="CL67" s="33"/>
      <c r="CM67" s="33"/>
      <c r="CN67" s="33">
        <v>0</v>
      </c>
      <c r="CO67" s="33"/>
      <c r="CP67" s="33"/>
      <c r="CQ67" s="33"/>
      <c r="CR67" s="33"/>
      <c r="CS67" s="33"/>
      <c r="CT67" s="33"/>
      <c r="CU67" s="33"/>
      <c r="CV67" s="23">
        <f t="shared" si="1"/>
        <v>65636.40328767123</v>
      </c>
      <c r="CW67" s="23"/>
      <c r="CX67" s="23"/>
      <c r="CY67" s="23"/>
      <c r="CZ67" s="23"/>
      <c r="DA67" s="23"/>
      <c r="DB67" s="23"/>
      <c r="DC67" s="23"/>
      <c r="DD67" s="23"/>
      <c r="DE67" s="24"/>
    </row>
    <row r="68" spans="1:121" s="11" customFormat="1" ht="23.25" customHeight="1" x14ac:dyDescent="0.2">
      <c r="A68" s="37" t="s">
        <v>45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9" t="s">
        <v>85</v>
      </c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40">
        <v>502</v>
      </c>
      <c r="AE68" s="40"/>
      <c r="AF68" s="40"/>
      <c r="AG68" s="41">
        <v>1</v>
      </c>
      <c r="AH68" s="41"/>
      <c r="AI68" s="41"/>
      <c r="AJ68" s="41"/>
      <c r="AK68" s="46">
        <f>9806.49*2</f>
        <v>19612.98</v>
      </c>
      <c r="AL68" s="47"/>
      <c r="AM68" s="47"/>
      <c r="AN68" s="47"/>
      <c r="AO68" s="47"/>
      <c r="AP68" s="48"/>
      <c r="AQ68" s="23">
        <f t="shared" si="2"/>
        <v>235355.76</v>
      </c>
      <c r="AR68" s="23"/>
      <c r="AS68" s="23"/>
      <c r="AT68" s="23"/>
      <c r="AU68" s="23"/>
      <c r="AV68" s="23"/>
      <c r="AW68" s="23"/>
      <c r="AX68" s="23"/>
      <c r="AY68" s="30">
        <v>0</v>
      </c>
      <c r="AZ68" s="31"/>
      <c r="BA68" s="31"/>
      <c r="BB68" s="31"/>
      <c r="BC68" s="31"/>
      <c r="BD68" s="31"/>
      <c r="BE68" s="31"/>
      <c r="BF68" s="32"/>
      <c r="BG68" s="33">
        <f t="shared" si="3"/>
        <v>3224.051506849315</v>
      </c>
      <c r="BH68" s="33"/>
      <c r="BI68" s="33"/>
      <c r="BJ68" s="33"/>
      <c r="BK68" s="33"/>
      <c r="BL68" s="33"/>
      <c r="BM68" s="33"/>
      <c r="BN68" s="33"/>
      <c r="BO68" s="30">
        <f t="shared" si="0"/>
        <v>32240.515068493154</v>
      </c>
      <c r="BP68" s="31"/>
      <c r="BQ68" s="31"/>
      <c r="BR68" s="31"/>
      <c r="BS68" s="31"/>
      <c r="BT68" s="31"/>
      <c r="BU68" s="31"/>
      <c r="BV68" s="32"/>
      <c r="BW68" s="33">
        <v>13000</v>
      </c>
      <c r="BX68" s="33"/>
      <c r="BY68" s="33"/>
      <c r="BZ68" s="33"/>
      <c r="CA68" s="33"/>
      <c r="CB68" s="33"/>
      <c r="CC68" s="33"/>
      <c r="CD68" s="33"/>
      <c r="CE68" s="33">
        <v>0</v>
      </c>
      <c r="CF68" s="33"/>
      <c r="CG68" s="33"/>
      <c r="CH68" s="33"/>
      <c r="CI68" s="33"/>
      <c r="CJ68" s="33"/>
      <c r="CK68" s="33"/>
      <c r="CL68" s="33"/>
      <c r="CM68" s="33"/>
      <c r="CN68" s="33">
        <v>3600</v>
      </c>
      <c r="CO68" s="33"/>
      <c r="CP68" s="33"/>
      <c r="CQ68" s="33"/>
      <c r="CR68" s="33"/>
      <c r="CS68" s="33"/>
      <c r="CT68" s="33"/>
      <c r="CU68" s="33"/>
      <c r="CV68" s="23">
        <f t="shared" si="1"/>
        <v>287420.32657534251</v>
      </c>
      <c r="CW68" s="23"/>
      <c r="CX68" s="23"/>
      <c r="CY68" s="23"/>
      <c r="CZ68" s="23"/>
      <c r="DA68" s="23"/>
      <c r="DB68" s="23"/>
      <c r="DC68" s="23"/>
      <c r="DD68" s="23"/>
      <c r="DE68" s="24"/>
    </row>
    <row r="69" spans="1:121" s="11" customFormat="1" ht="23.25" customHeight="1" x14ac:dyDescent="0.2">
      <c r="A69" s="37" t="s">
        <v>86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9" t="s">
        <v>85</v>
      </c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40">
        <v>502</v>
      </c>
      <c r="AE69" s="40"/>
      <c r="AF69" s="40"/>
      <c r="AG69" s="41">
        <v>2</v>
      </c>
      <c r="AH69" s="41"/>
      <c r="AI69" s="41"/>
      <c r="AJ69" s="41"/>
      <c r="AK69" s="46">
        <f>5379.62*2</f>
        <v>10759.24</v>
      </c>
      <c r="AL69" s="47"/>
      <c r="AM69" s="47"/>
      <c r="AN69" s="47"/>
      <c r="AO69" s="47"/>
      <c r="AP69" s="48"/>
      <c r="AQ69" s="23">
        <f t="shared" si="2"/>
        <v>258221.76</v>
      </c>
      <c r="AR69" s="23"/>
      <c r="AS69" s="23"/>
      <c r="AT69" s="23"/>
      <c r="AU69" s="23"/>
      <c r="AV69" s="23"/>
      <c r="AW69" s="23"/>
      <c r="AX69" s="23"/>
      <c r="AY69" s="30">
        <v>0</v>
      </c>
      <c r="AZ69" s="31"/>
      <c r="BA69" s="31"/>
      <c r="BB69" s="31"/>
      <c r="BC69" s="31"/>
      <c r="BD69" s="31"/>
      <c r="BE69" s="31"/>
      <c r="BF69" s="32"/>
      <c r="BG69" s="33">
        <f t="shared" si="3"/>
        <v>3537.2843835616441</v>
      </c>
      <c r="BH69" s="33"/>
      <c r="BI69" s="33"/>
      <c r="BJ69" s="33"/>
      <c r="BK69" s="33"/>
      <c r="BL69" s="33"/>
      <c r="BM69" s="33"/>
      <c r="BN69" s="33"/>
      <c r="BO69" s="30">
        <f t="shared" si="0"/>
        <v>35372.843835616441</v>
      </c>
      <c r="BP69" s="31"/>
      <c r="BQ69" s="31"/>
      <c r="BR69" s="31"/>
      <c r="BS69" s="31"/>
      <c r="BT69" s="31"/>
      <c r="BU69" s="31"/>
      <c r="BV69" s="32"/>
      <c r="BW69" s="33">
        <v>10000</v>
      </c>
      <c r="BX69" s="33"/>
      <c r="BY69" s="33"/>
      <c r="BZ69" s="33"/>
      <c r="CA69" s="33"/>
      <c r="CB69" s="33"/>
      <c r="CC69" s="33"/>
      <c r="CD69" s="33"/>
      <c r="CE69" s="33">
        <v>0</v>
      </c>
      <c r="CF69" s="33"/>
      <c r="CG69" s="33"/>
      <c r="CH69" s="33"/>
      <c r="CI69" s="33"/>
      <c r="CJ69" s="33"/>
      <c r="CK69" s="33"/>
      <c r="CL69" s="33"/>
      <c r="CM69" s="33"/>
      <c r="CN69" s="33">
        <v>7200</v>
      </c>
      <c r="CO69" s="33"/>
      <c r="CP69" s="33"/>
      <c r="CQ69" s="33"/>
      <c r="CR69" s="33"/>
      <c r="CS69" s="33"/>
      <c r="CT69" s="33"/>
      <c r="CU69" s="33"/>
      <c r="CV69" s="23">
        <f t="shared" si="1"/>
        <v>314331.88821917807</v>
      </c>
      <c r="CW69" s="23"/>
      <c r="CX69" s="23"/>
      <c r="CY69" s="23"/>
      <c r="CZ69" s="23"/>
      <c r="DA69" s="23"/>
      <c r="DB69" s="23"/>
      <c r="DC69" s="23"/>
      <c r="DD69" s="23"/>
      <c r="DE69" s="24"/>
    </row>
    <row r="70" spans="1:121" s="11" customFormat="1" ht="23.25" customHeight="1" x14ac:dyDescent="0.2">
      <c r="A70" s="37" t="s">
        <v>87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9" t="s">
        <v>88</v>
      </c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40">
        <v>502</v>
      </c>
      <c r="AE70" s="40"/>
      <c r="AF70" s="40"/>
      <c r="AG70" s="41">
        <v>7</v>
      </c>
      <c r="AH70" s="41"/>
      <c r="AI70" s="41"/>
      <c r="AJ70" s="41"/>
      <c r="AK70" s="46">
        <f>4183.8*2</f>
        <v>8367.6</v>
      </c>
      <c r="AL70" s="47"/>
      <c r="AM70" s="47"/>
      <c r="AN70" s="47"/>
      <c r="AO70" s="47"/>
      <c r="AP70" s="48"/>
      <c r="AQ70" s="23">
        <f t="shared" si="2"/>
        <v>702878.4</v>
      </c>
      <c r="AR70" s="23"/>
      <c r="AS70" s="23"/>
      <c r="AT70" s="23"/>
      <c r="AU70" s="23"/>
      <c r="AV70" s="23"/>
      <c r="AW70" s="23"/>
      <c r="AX70" s="23"/>
      <c r="AY70" s="30">
        <v>0</v>
      </c>
      <c r="AZ70" s="31"/>
      <c r="BA70" s="31"/>
      <c r="BB70" s="31"/>
      <c r="BC70" s="31"/>
      <c r="BD70" s="31"/>
      <c r="BE70" s="31"/>
      <c r="BF70" s="32"/>
      <c r="BG70" s="33">
        <f t="shared" si="3"/>
        <v>9628.4712328767127</v>
      </c>
      <c r="BH70" s="33"/>
      <c r="BI70" s="33"/>
      <c r="BJ70" s="33"/>
      <c r="BK70" s="33"/>
      <c r="BL70" s="33"/>
      <c r="BM70" s="33"/>
      <c r="BN70" s="33"/>
      <c r="BO70" s="30">
        <f t="shared" si="0"/>
        <v>96284.712328767127</v>
      </c>
      <c r="BP70" s="31"/>
      <c r="BQ70" s="31"/>
      <c r="BR70" s="31"/>
      <c r="BS70" s="31"/>
      <c r="BT70" s="31"/>
      <c r="BU70" s="31"/>
      <c r="BV70" s="32"/>
      <c r="BW70" s="33">
        <v>22000</v>
      </c>
      <c r="BX70" s="33"/>
      <c r="BY70" s="33"/>
      <c r="BZ70" s="33"/>
      <c r="CA70" s="33"/>
      <c r="CB70" s="33"/>
      <c r="CC70" s="33"/>
      <c r="CD70" s="33"/>
      <c r="CE70" s="33">
        <v>0</v>
      </c>
      <c r="CF70" s="33"/>
      <c r="CG70" s="33"/>
      <c r="CH70" s="33"/>
      <c r="CI70" s="33"/>
      <c r="CJ70" s="33"/>
      <c r="CK70" s="33"/>
      <c r="CL70" s="33"/>
      <c r="CM70" s="33"/>
      <c r="CN70" s="33">
        <v>32400</v>
      </c>
      <c r="CO70" s="33"/>
      <c r="CP70" s="33"/>
      <c r="CQ70" s="33"/>
      <c r="CR70" s="33"/>
      <c r="CS70" s="33"/>
      <c r="CT70" s="33"/>
      <c r="CU70" s="33"/>
      <c r="CV70" s="23">
        <f t="shared" si="1"/>
        <v>863191.58356164396</v>
      </c>
      <c r="CW70" s="23"/>
      <c r="CX70" s="23"/>
      <c r="CY70" s="23"/>
      <c r="CZ70" s="23"/>
      <c r="DA70" s="23"/>
      <c r="DB70" s="23"/>
      <c r="DC70" s="23"/>
      <c r="DD70" s="23"/>
      <c r="DE70" s="24"/>
    </row>
    <row r="71" spans="1:121" s="11" customFormat="1" ht="23.25" customHeight="1" x14ac:dyDescent="0.2">
      <c r="A71" s="49" t="s">
        <v>89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  <c r="P71" s="52" t="s">
        <v>88</v>
      </c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4"/>
      <c r="AD71" s="55">
        <v>502</v>
      </c>
      <c r="AE71" s="56"/>
      <c r="AF71" s="57"/>
      <c r="AG71" s="58">
        <v>1</v>
      </c>
      <c r="AH71" s="59"/>
      <c r="AI71" s="59"/>
      <c r="AJ71" s="60"/>
      <c r="AK71" s="46">
        <f>4183.8*2</f>
        <v>8367.6</v>
      </c>
      <c r="AL71" s="47"/>
      <c r="AM71" s="47"/>
      <c r="AN71" s="47"/>
      <c r="AO71" s="47"/>
      <c r="AP71" s="48"/>
      <c r="AQ71" s="23">
        <f t="shared" si="2"/>
        <v>100411.20000000001</v>
      </c>
      <c r="AR71" s="23"/>
      <c r="AS71" s="23"/>
      <c r="AT71" s="23"/>
      <c r="AU71" s="23"/>
      <c r="AV71" s="23"/>
      <c r="AW71" s="23"/>
      <c r="AX71" s="23"/>
      <c r="AY71" s="30">
        <v>0</v>
      </c>
      <c r="AZ71" s="31"/>
      <c r="BA71" s="31"/>
      <c r="BB71" s="31"/>
      <c r="BC71" s="31"/>
      <c r="BD71" s="31"/>
      <c r="BE71" s="31"/>
      <c r="BF71" s="32"/>
      <c r="BG71" s="33">
        <f t="shared" si="3"/>
        <v>1375.4958904109592</v>
      </c>
      <c r="BH71" s="33"/>
      <c r="BI71" s="33"/>
      <c r="BJ71" s="33"/>
      <c r="BK71" s="33"/>
      <c r="BL71" s="33"/>
      <c r="BM71" s="33"/>
      <c r="BN71" s="33"/>
      <c r="BO71" s="30">
        <f t="shared" si="0"/>
        <v>13754.958904109591</v>
      </c>
      <c r="BP71" s="31"/>
      <c r="BQ71" s="31"/>
      <c r="BR71" s="31"/>
      <c r="BS71" s="31"/>
      <c r="BT71" s="31"/>
      <c r="BU71" s="31"/>
      <c r="BV71" s="32"/>
      <c r="BW71" s="33">
        <v>0</v>
      </c>
      <c r="BX71" s="33"/>
      <c r="BY71" s="33"/>
      <c r="BZ71" s="33"/>
      <c r="CA71" s="33"/>
      <c r="CB71" s="33"/>
      <c r="CC71" s="33"/>
      <c r="CD71" s="33"/>
      <c r="CE71" s="33">
        <v>0</v>
      </c>
      <c r="CF71" s="33"/>
      <c r="CG71" s="33"/>
      <c r="CH71" s="33"/>
      <c r="CI71" s="33"/>
      <c r="CJ71" s="33"/>
      <c r="CK71" s="33"/>
      <c r="CL71" s="33"/>
      <c r="CM71" s="33"/>
      <c r="CN71" s="33">
        <v>3600</v>
      </c>
      <c r="CO71" s="33"/>
      <c r="CP71" s="33"/>
      <c r="CQ71" s="33"/>
      <c r="CR71" s="33"/>
      <c r="CS71" s="33"/>
      <c r="CT71" s="33"/>
      <c r="CU71" s="33"/>
      <c r="CV71" s="23">
        <f t="shared" si="1"/>
        <v>119141.65479452057</v>
      </c>
      <c r="CW71" s="23"/>
      <c r="CX71" s="23"/>
      <c r="CY71" s="23"/>
      <c r="CZ71" s="23"/>
      <c r="DA71" s="23"/>
      <c r="DB71" s="23"/>
      <c r="DC71" s="23"/>
      <c r="DD71" s="23"/>
      <c r="DE71" s="24"/>
    </row>
    <row r="72" spans="1:121" s="11" customFormat="1" ht="23.25" customHeight="1" x14ac:dyDescent="0.2">
      <c r="A72" s="37" t="s">
        <v>14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9" t="s">
        <v>88</v>
      </c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40">
        <v>502</v>
      </c>
      <c r="AE72" s="40"/>
      <c r="AF72" s="40"/>
      <c r="AG72" s="41">
        <v>1</v>
      </c>
      <c r="AH72" s="41"/>
      <c r="AI72" s="41"/>
      <c r="AJ72" s="41"/>
      <c r="AK72" s="46">
        <v>3932</v>
      </c>
      <c r="AL72" s="47"/>
      <c r="AM72" s="47"/>
      <c r="AN72" s="47"/>
      <c r="AO72" s="47"/>
      <c r="AP72" s="48"/>
      <c r="AQ72" s="23">
        <f>AG72*AK72*12</f>
        <v>47184</v>
      </c>
      <c r="AR72" s="23"/>
      <c r="AS72" s="23"/>
      <c r="AT72" s="23"/>
      <c r="AU72" s="23"/>
      <c r="AV72" s="23"/>
      <c r="AW72" s="23"/>
      <c r="AX72" s="23"/>
      <c r="AY72" s="30">
        <v>0</v>
      </c>
      <c r="AZ72" s="31"/>
      <c r="BA72" s="31"/>
      <c r="BB72" s="31"/>
      <c r="BC72" s="31"/>
      <c r="BD72" s="31"/>
      <c r="BE72" s="31"/>
      <c r="BF72" s="32"/>
      <c r="BG72" s="33">
        <f t="shared" si="3"/>
        <v>646.35616438356169</v>
      </c>
      <c r="BH72" s="33"/>
      <c r="BI72" s="33"/>
      <c r="BJ72" s="33"/>
      <c r="BK72" s="33"/>
      <c r="BL72" s="33"/>
      <c r="BM72" s="33"/>
      <c r="BN72" s="33"/>
      <c r="BO72" s="30">
        <f>AQ72/365*50</f>
        <v>6463.5616438356165</v>
      </c>
      <c r="BP72" s="31"/>
      <c r="BQ72" s="31"/>
      <c r="BR72" s="31"/>
      <c r="BS72" s="31"/>
      <c r="BT72" s="31"/>
      <c r="BU72" s="31"/>
      <c r="BV72" s="32"/>
      <c r="BW72" s="33">
        <v>0</v>
      </c>
      <c r="BX72" s="33"/>
      <c r="BY72" s="33"/>
      <c r="BZ72" s="33"/>
      <c r="CA72" s="33"/>
      <c r="CB72" s="33"/>
      <c r="CC72" s="33"/>
      <c r="CD72" s="33"/>
      <c r="CE72" s="33">
        <v>0</v>
      </c>
      <c r="CF72" s="33"/>
      <c r="CG72" s="33"/>
      <c r="CH72" s="33"/>
      <c r="CI72" s="33"/>
      <c r="CJ72" s="33"/>
      <c r="CK72" s="33"/>
      <c r="CL72" s="33"/>
      <c r="CM72" s="33"/>
      <c r="CN72" s="33">
        <v>0</v>
      </c>
      <c r="CO72" s="33"/>
      <c r="CP72" s="33"/>
      <c r="CQ72" s="33"/>
      <c r="CR72" s="33"/>
      <c r="CS72" s="33"/>
      <c r="CT72" s="33"/>
      <c r="CU72" s="33"/>
      <c r="CV72" s="23">
        <f>SUM(AQ72:CU72)</f>
        <v>54293.917808219179</v>
      </c>
      <c r="CW72" s="23"/>
      <c r="CX72" s="23"/>
      <c r="CY72" s="23"/>
      <c r="CZ72" s="23"/>
      <c r="DA72" s="23"/>
      <c r="DB72" s="23"/>
      <c r="DC72" s="23"/>
      <c r="DD72" s="23"/>
      <c r="DE72" s="24"/>
    </row>
    <row r="73" spans="1:121" s="11" customFormat="1" ht="23.25" customHeight="1" x14ac:dyDescent="0.2">
      <c r="A73" s="49" t="s">
        <v>90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  <c r="P73" s="52" t="s">
        <v>91</v>
      </c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4"/>
      <c r="AD73" s="55">
        <v>502</v>
      </c>
      <c r="AE73" s="56"/>
      <c r="AF73" s="57"/>
      <c r="AG73" s="58">
        <v>1</v>
      </c>
      <c r="AH73" s="59"/>
      <c r="AI73" s="59"/>
      <c r="AJ73" s="60"/>
      <c r="AK73" s="46">
        <f>4660*2</f>
        <v>9320</v>
      </c>
      <c r="AL73" s="47"/>
      <c r="AM73" s="47"/>
      <c r="AN73" s="47"/>
      <c r="AO73" s="47"/>
      <c r="AP73" s="48"/>
      <c r="AQ73" s="23">
        <f t="shared" si="2"/>
        <v>111840</v>
      </c>
      <c r="AR73" s="23"/>
      <c r="AS73" s="23"/>
      <c r="AT73" s="23"/>
      <c r="AU73" s="23"/>
      <c r="AV73" s="23"/>
      <c r="AW73" s="23"/>
      <c r="AX73" s="23"/>
      <c r="AY73" s="30">
        <v>0</v>
      </c>
      <c r="AZ73" s="31"/>
      <c r="BA73" s="31"/>
      <c r="BB73" s="31"/>
      <c r="BC73" s="31"/>
      <c r="BD73" s="31"/>
      <c r="BE73" s="31"/>
      <c r="BF73" s="32"/>
      <c r="BG73" s="33">
        <f t="shared" si="3"/>
        <v>1532.0547945205478</v>
      </c>
      <c r="BH73" s="33"/>
      <c r="BI73" s="33"/>
      <c r="BJ73" s="33"/>
      <c r="BK73" s="33"/>
      <c r="BL73" s="33"/>
      <c r="BM73" s="33"/>
      <c r="BN73" s="33"/>
      <c r="BO73" s="30">
        <f t="shared" ref="BO73:BO80" si="4">AQ73/365*50</f>
        <v>15320.547945205479</v>
      </c>
      <c r="BP73" s="31"/>
      <c r="BQ73" s="31"/>
      <c r="BR73" s="31"/>
      <c r="BS73" s="31"/>
      <c r="BT73" s="31"/>
      <c r="BU73" s="31"/>
      <c r="BV73" s="32"/>
      <c r="BW73" s="33">
        <v>0</v>
      </c>
      <c r="BX73" s="33"/>
      <c r="BY73" s="33"/>
      <c r="BZ73" s="33"/>
      <c r="CA73" s="33"/>
      <c r="CB73" s="33"/>
      <c r="CC73" s="33"/>
      <c r="CD73" s="33"/>
      <c r="CE73" s="33">
        <v>0</v>
      </c>
      <c r="CF73" s="33"/>
      <c r="CG73" s="33"/>
      <c r="CH73" s="33"/>
      <c r="CI73" s="33"/>
      <c r="CJ73" s="33"/>
      <c r="CK73" s="33"/>
      <c r="CL73" s="33"/>
      <c r="CM73" s="33"/>
      <c r="CN73" s="33">
        <v>0</v>
      </c>
      <c r="CO73" s="33"/>
      <c r="CP73" s="33"/>
      <c r="CQ73" s="33"/>
      <c r="CR73" s="33"/>
      <c r="CS73" s="33"/>
      <c r="CT73" s="33"/>
      <c r="CU73" s="33"/>
      <c r="CV73" s="23">
        <f t="shared" ref="CV73:CV80" si="5">SUM(AQ73:CU73)</f>
        <v>128692.60273972602</v>
      </c>
      <c r="CW73" s="23"/>
      <c r="CX73" s="23"/>
      <c r="CY73" s="23"/>
      <c r="CZ73" s="23"/>
      <c r="DA73" s="23"/>
      <c r="DB73" s="23"/>
      <c r="DC73" s="23"/>
      <c r="DD73" s="23"/>
      <c r="DE73" s="24"/>
    </row>
    <row r="74" spans="1:121" s="11" customFormat="1" ht="23.25" customHeight="1" x14ac:dyDescent="0.2">
      <c r="A74" s="49" t="s">
        <v>92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  <c r="P74" s="39" t="s">
        <v>93</v>
      </c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40">
        <v>401</v>
      </c>
      <c r="AE74" s="40"/>
      <c r="AF74" s="40"/>
      <c r="AG74" s="41">
        <v>1</v>
      </c>
      <c r="AH74" s="41"/>
      <c r="AI74" s="41"/>
      <c r="AJ74" s="41"/>
      <c r="AK74" s="46">
        <v>19591.23</v>
      </c>
      <c r="AL74" s="47"/>
      <c r="AM74" s="47"/>
      <c r="AN74" s="47"/>
      <c r="AO74" s="47"/>
      <c r="AP74" s="48"/>
      <c r="AQ74" s="23">
        <f t="shared" ref="AQ74:AQ80" si="6">AG74*AK74*12</f>
        <v>235094.76</v>
      </c>
      <c r="AR74" s="23"/>
      <c r="AS74" s="23"/>
      <c r="AT74" s="23"/>
      <c r="AU74" s="23"/>
      <c r="AV74" s="23"/>
      <c r="AW74" s="23"/>
      <c r="AX74" s="23"/>
      <c r="AY74" s="30">
        <v>0</v>
      </c>
      <c r="AZ74" s="31"/>
      <c r="BA74" s="31"/>
      <c r="BB74" s="31"/>
      <c r="BC74" s="31"/>
      <c r="BD74" s="31"/>
      <c r="BE74" s="31"/>
      <c r="BF74" s="32"/>
      <c r="BG74" s="33">
        <f t="shared" ref="BG74:BG79" si="7">AQ74/365*20*0.25</f>
        <v>3220.4761643835618</v>
      </c>
      <c r="BH74" s="33"/>
      <c r="BI74" s="33"/>
      <c r="BJ74" s="33"/>
      <c r="BK74" s="33"/>
      <c r="BL74" s="33"/>
      <c r="BM74" s="33"/>
      <c r="BN74" s="33"/>
      <c r="BO74" s="30">
        <f t="shared" si="4"/>
        <v>32204.761643835616</v>
      </c>
      <c r="BP74" s="31"/>
      <c r="BQ74" s="31"/>
      <c r="BR74" s="31"/>
      <c r="BS74" s="31"/>
      <c r="BT74" s="31"/>
      <c r="BU74" s="31"/>
      <c r="BV74" s="32"/>
      <c r="BW74" s="33">
        <v>0</v>
      </c>
      <c r="BX74" s="33"/>
      <c r="BY74" s="33"/>
      <c r="BZ74" s="33"/>
      <c r="CA74" s="33"/>
      <c r="CB74" s="33"/>
      <c r="CC74" s="33"/>
      <c r="CD74" s="33"/>
      <c r="CE74" s="33">
        <v>0</v>
      </c>
      <c r="CF74" s="33"/>
      <c r="CG74" s="33"/>
      <c r="CH74" s="33"/>
      <c r="CI74" s="33"/>
      <c r="CJ74" s="33"/>
      <c r="CK74" s="33"/>
      <c r="CL74" s="33"/>
      <c r="CM74" s="33"/>
      <c r="CN74" s="33">
        <v>0</v>
      </c>
      <c r="CO74" s="33"/>
      <c r="CP74" s="33"/>
      <c r="CQ74" s="33"/>
      <c r="CR74" s="33"/>
      <c r="CS74" s="33"/>
      <c r="CT74" s="33"/>
      <c r="CU74" s="33"/>
      <c r="CV74" s="23">
        <f t="shared" si="5"/>
        <v>270519.99780821917</v>
      </c>
      <c r="CW74" s="23"/>
      <c r="CX74" s="23"/>
      <c r="CY74" s="23"/>
      <c r="CZ74" s="23"/>
      <c r="DA74" s="23"/>
      <c r="DB74" s="23"/>
      <c r="DC74" s="23"/>
      <c r="DD74" s="23"/>
      <c r="DE74" s="24"/>
    </row>
    <row r="75" spans="1:121" s="11" customFormat="1" ht="23.25" customHeight="1" x14ac:dyDescent="0.2">
      <c r="A75" s="49" t="s">
        <v>94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  <c r="P75" s="39" t="s">
        <v>95</v>
      </c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40">
        <v>401</v>
      </c>
      <c r="AE75" s="40"/>
      <c r="AF75" s="40"/>
      <c r="AG75" s="41">
        <v>1</v>
      </c>
      <c r="AH75" s="41"/>
      <c r="AI75" s="41"/>
      <c r="AJ75" s="41"/>
      <c r="AK75" s="46">
        <v>9895.58</v>
      </c>
      <c r="AL75" s="47"/>
      <c r="AM75" s="47"/>
      <c r="AN75" s="47"/>
      <c r="AO75" s="47"/>
      <c r="AP75" s="48"/>
      <c r="AQ75" s="23">
        <f t="shared" si="6"/>
        <v>118746.95999999999</v>
      </c>
      <c r="AR75" s="23"/>
      <c r="AS75" s="23"/>
      <c r="AT75" s="23"/>
      <c r="AU75" s="23"/>
      <c r="AV75" s="23"/>
      <c r="AW75" s="23"/>
      <c r="AX75" s="23"/>
      <c r="AY75" s="30">
        <v>0</v>
      </c>
      <c r="AZ75" s="31"/>
      <c r="BA75" s="31"/>
      <c r="BB75" s="31"/>
      <c r="BC75" s="31"/>
      <c r="BD75" s="31"/>
      <c r="BE75" s="31"/>
      <c r="BF75" s="32"/>
      <c r="BG75" s="33">
        <f t="shared" si="7"/>
        <v>1626.6706849315069</v>
      </c>
      <c r="BH75" s="33"/>
      <c r="BI75" s="33"/>
      <c r="BJ75" s="33"/>
      <c r="BK75" s="33"/>
      <c r="BL75" s="33"/>
      <c r="BM75" s="33"/>
      <c r="BN75" s="33"/>
      <c r="BO75" s="30">
        <f t="shared" si="4"/>
        <v>16266.706849315067</v>
      </c>
      <c r="BP75" s="31"/>
      <c r="BQ75" s="31"/>
      <c r="BR75" s="31"/>
      <c r="BS75" s="31"/>
      <c r="BT75" s="31"/>
      <c r="BU75" s="31"/>
      <c r="BV75" s="32"/>
      <c r="BW75" s="33">
        <v>0</v>
      </c>
      <c r="BX75" s="33"/>
      <c r="BY75" s="33"/>
      <c r="BZ75" s="33"/>
      <c r="CA75" s="33"/>
      <c r="CB75" s="33"/>
      <c r="CC75" s="33"/>
      <c r="CD75" s="33"/>
      <c r="CE75" s="33">
        <v>0</v>
      </c>
      <c r="CF75" s="33"/>
      <c r="CG75" s="33"/>
      <c r="CH75" s="33"/>
      <c r="CI75" s="33"/>
      <c r="CJ75" s="33"/>
      <c r="CK75" s="33"/>
      <c r="CL75" s="33"/>
      <c r="CM75" s="33"/>
      <c r="CN75" s="33">
        <v>0</v>
      </c>
      <c r="CO75" s="33"/>
      <c r="CP75" s="33"/>
      <c r="CQ75" s="33"/>
      <c r="CR75" s="33"/>
      <c r="CS75" s="33"/>
      <c r="CT75" s="33"/>
      <c r="CU75" s="33"/>
      <c r="CV75" s="23">
        <f t="shared" si="5"/>
        <v>136640.33753424656</v>
      </c>
      <c r="CW75" s="23"/>
      <c r="CX75" s="23"/>
      <c r="CY75" s="23"/>
      <c r="CZ75" s="23"/>
      <c r="DA75" s="23"/>
      <c r="DB75" s="23"/>
      <c r="DC75" s="23"/>
      <c r="DD75" s="23"/>
      <c r="DE75" s="24"/>
    </row>
    <row r="76" spans="1:121" s="11" customFormat="1" ht="23.25" customHeight="1" x14ac:dyDescent="0.2">
      <c r="A76" s="37" t="s">
        <v>96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9" t="s">
        <v>95</v>
      </c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40">
        <v>401</v>
      </c>
      <c r="AE76" s="40"/>
      <c r="AF76" s="40"/>
      <c r="AG76" s="41">
        <v>1</v>
      </c>
      <c r="AH76" s="41"/>
      <c r="AI76" s="41"/>
      <c r="AJ76" s="41"/>
      <c r="AK76" s="46">
        <v>9419.39</v>
      </c>
      <c r="AL76" s="47"/>
      <c r="AM76" s="47"/>
      <c r="AN76" s="47"/>
      <c r="AO76" s="47"/>
      <c r="AP76" s="48"/>
      <c r="AQ76" s="23">
        <f t="shared" si="6"/>
        <v>113032.68</v>
      </c>
      <c r="AR76" s="23"/>
      <c r="AS76" s="23"/>
      <c r="AT76" s="23"/>
      <c r="AU76" s="23"/>
      <c r="AV76" s="23"/>
      <c r="AW76" s="23"/>
      <c r="AX76" s="23"/>
      <c r="AY76" s="30">
        <v>0</v>
      </c>
      <c r="AZ76" s="31"/>
      <c r="BA76" s="31"/>
      <c r="BB76" s="31"/>
      <c r="BC76" s="31"/>
      <c r="BD76" s="31"/>
      <c r="BE76" s="31"/>
      <c r="BF76" s="32"/>
      <c r="BG76" s="33">
        <f t="shared" si="7"/>
        <v>1548.3928767123284</v>
      </c>
      <c r="BH76" s="33"/>
      <c r="BI76" s="33"/>
      <c r="BJ76" s="33"/>
      <c r="BK76" s="33"/>
      <c r="BL76" s="33"/>
      <c r="BM76" s="33"/>
      <c r="BN76" s="33"/>
      <c r="BO76" s="30">
        <f t="shared" si="4"/>
        <v>15483.928767123285</v>
      </c>
      <c r="BP76" s="31"/>
      <c r="BQ76" s="31"/>
      <c r="BR76" s="31"/>
      <c r="BS76" s="31"/>
      <c r="BT76" s="31"/>
      <c r="BU76" s="31"/>
      <c r="BV76" s="32"/>
      <c r="BW76" s="33">
        <v>0</v>
      </c>
      <c r="BX76" s="33"/>
      <c r="BY76" s="33"/>
      <c r="BZ76" s="33"/>
      <c r="CA76" s="33"/>
      <c r="CB76" s="33"/>
      <c r="CC76" s="33"/>
      <c r="CD76" s="33"/>
      <c r="CE76" s="33">
        <v>0</v>
      </c>
      <c r="CF76" s="33"/>
      <c r="CG76" s="33"/>
      <c r="CH76" s="33"/>
      <c r="CI76" s="33"/>
      <c r="CJ76" s="33"/>
      <c r="CK76" s="33"/>
      <c r="CL76" s="33"/>
      <c r="CM76" s="33"/>
      <c r="CN76" s="33">
        <v>0</v>
      </c>
      <c r="CO76" s="33"/>
      <c r="CP76" s="33"/>
      <c r="CQ76" s="33"/>
      <c r="CR76" s="33"/>
      <c r="CS76" s="33"/>
      <c r="CT76" s="33"/>
      <c r="CU76" s="33"/>
      <c r="CV76" s="23">
        <f t="shared" si="5"/>
        <v>130065.00164383561</v>
      </c>
      <c r="CW76" s="23"/>
      <c r="CX76" s="23"/>
      <c r="CY76" s="23"/>
      <c r="CZ76" s="23"/>
      <c r="DA76" s="23"/>
      <c r="DB76" s="23"/>
      <c r="DC76" s="23"/>
      <c r="DD76" s="23"/>
      <c r="DE76" s="24"/>
    </row>
    <row r="77" spans="1:121" s="11" customFormat="1" ht="23.25" customHeight="1" x14ac:dyDescent="0.2">
      <c r="A77" s="37" t="s">
        <v>97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9" t="s">
        <v>95</v>
      </c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40">
        <v>401</v>
      </c>
      <c r="AE77" s="40"/>
      <c r="AF77" s="40"/>
      <c r="AG77" s="41">
        <v>1</v>
      </c>
      <c r="AH77" s="41"/>
      <c r="AI77" s="41"/>
      <c r="AJ77" s="41"/>
      <c r="AK77" s="46">
        <v>9419.39</v>
      </c>
      <c r="AL77" s="47"/>
      <c r="AM77" s="47"/>
      <c r="AN77" s="47"/>
      <c r="AO77" s="47"/>
      <c r="AP77" s="48"/>
      <c r="AQ77" s="23">
        <f t="shared" si="6"/>
        <v>113032.68</v>
      </c>
      <c r="AR77" s="23"/>
      <c r="AS77" s="23"/>
      <c r="AT77" s="23"/>
      <c r="AU77" s="23"/>
      <c r="AV77" s="23"/>
      <c r="AW77" s="23"/>
      <c r="AX77" s="23"/>
      <c r="AY77" s="30">
        <v>0</v>
      </c>
      <c r="AZ77" s="31"/>
      <c r="BA77" s="31"/>
      <c r="BB77" s="31"/>
      <c r="BC77" s="31"/>
      <c r="BD77" s="31"/>
      <c r="BE77" s="31"/>
      <c r="BF77" s="32"/>
      <c r="BG77" s="33">
        <f t="shared" si="7"/>
        <v>1548.3928767123284</v>
      </c>
      <c r="BH77" s="33"/>
      <c r="BI77" s="33"/>
      <c r="BJ77" s="33"/>
      <c r="BK77" s="33"/>
      <c r="BL77" s="33"/>
      <c r="BM77" s="33"/>
      <c r="BN77" s="33"/>
      <c r="BO77" s="30">
        <f t="shared" si="4"/>
        <v>15483.928767123285</v>
      </c>
      <c r="BP77" s="31"/>
      <c r="BQ77" s="31"/>
      <c r="BR77" s="31"/>
      <c r="BS77" s="31"/>
      <c r="BT77" s="31"/>
      <c r="BU77" s="31"/>
      <c r="BV77" s="32"/>
      <c r="BW77" s="33">
        <v>0</v>
      </c>
      <c r="BX77" s="33"/>
      <c r="BY77" s="33"/>
      <c r="BZ77" s="33"/>
      <c r="CA77" s="33"/>
      <c r="CB77" s="33"/>
      <c r="CC77" s="33"/>
      <c r="CD77" s="33"/>
      <c r="CE77" s="33">
        <v>0</v>
      </c>
      <c r="CF77" s="33"/>
      <c r="CG77" s="33"/>
      <c r="CH77" s="33"/>
      <c r="CI77" s="33"/>
      <c r="CJ77" s="33"/>
      <c r="CK77" s="33"/>
      <c r="CL77" s="33"/>
      <c r="CM77" s="33"/>
      <c r="CN77" s="33">
        <v>0</v>
      </c>
      <c r="CO77" s="33"/>
      <c r="CP77" s="33"/>
      <c r="CQ77" s="33"/>
      <c r="CR77" s="33"/>
      <c r="CS77" s="33"/>
      <c r="CT77" s="33"/>
      <c r="CU77" s="33"/>
      <c r="CV77" s="23">
        <f t="shared" si="5"/>
        <v>130065.00164383561</v>
      </c>
      <c r="CW77" s="23"/>
      <c r="CX77" s="23"/>
      <c r="CY77" s="23"/>
      <c r="CZ77" s="23"/>
      <c r="DA77" s="23"/>
      <c r="DB77" s="23"/>
      <c r="DC77" s="23"/>
      <c r="DD77" s="23"/>
      <c r="DE77" s="24"/>
    </row>
    <row r="78" spans="1:121" s="11" customFormat="1" ht="23.25" customHeight="1" x14ac:dyDescent="0.2">
      <c r="A78" s="37" t="s">
        <v>98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9" t="s">
        <v>95</v>
      </c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40">
        <v>401</v>
      </c>
      <c r="AE78" s="40"/>
      <c r="AF78" s="40"/>
      <c r="AG78" s="41">
        <v>1</v>
      </c>
      <c r="AH78" s="41"/>
      <c r="AI78" s="41"/>
      <c r="AJ78" s="41"/>
      <c r="AK78" s="46">
        <v>9419.39</v>
      </c>
      <c r="AL78" s="47"/>
      <c r="AM78" s="47"/>
      <c r="AN78" s="47"/>
      <c r="AO78" s="47"/>
      <c r="AP78" s="48"/>
      <c r="AQ78" s="23">
        <f t="shared" si="6"/>
        <v>113032.68</v>
      </c>
      <c r="AR78" s="23"/>
      <c r="AS78" s="23"/>
      <c r="AT78" s="23"/>
      <c r="AU78" s="23"/>
      <c r="AV78" s="23"/>
      <c r="AW78" s="23"/>
      <c r="AX78" s="23"/>
      <c r="AY78" s="30">
        <v>0</v>
      </c>
      <c r="AZ78" s="31"/>
      <c r="BA78" s="31"/>
      <c r="BB78" s="31"/>
      <c r="BC78" s="31"/>
      <c r="BD78" s="31"/>
      <c r="BE78" s="31"/>
      <c r="BF78" s="32"/>
      <c r="BG78" s="33">
        <f t="shared" si="7"/>
        <v>1548.3928767123284</v>
      </c>
      <c r="BH78" s="33"/>
      <c r="BI78" s="33"/>
      <c r="BJ78" s="33"/>
      <c r="BK78" s="33"/>
      <c r="BL78" s="33"/>
      <c r="BM78" s="33"/>
      <c r="BN78" s="33"/>
      <c r="BO78" s="30">
        <f t="shared" si="4"/>
        <v>15483.928767123285</v>
      </c>
      <c r="BP78" s="31"/>
      <c r="BQ78" s="31"/>
      <c r="BR78" s="31"/>
      <c r="BS78" s="31"/>
      <c r="BT78" s="31"/>
      <c r="BU78" s="31"/>
      <c r="BV78" s="32"/>
      <c r="BW78" s="33">
        <v>0</v>
      </c>
      <c r="BX78" s="33"/>
      <c r="BY78" s="33"/>
      <c r="BZ78" s="33"/>
      <c r="CA78" s="33"/>
      <c r="CB78" s="33"/>
      <c r="CC78" s="33"/>
      <c r="CD78" s="33"/>
      <c r="CE78" s="33">
        <v>0</v>
      </c>
      <c r="CF78" s="33"/>
      <c r="CG78" s="33"/>
      <c r="CH78" s="33"/>
      <c r="CI78" s="33"/>
      <c r="CJ78" s="33"/>
      <c r="CK78" s="33"/>
      <c r="CL78" s="33"/>
      <c r="CM78" s="33"/>
      <c r="CN78" s="33">
        <v>0</v>
      </c>
      <c r="CO78" s="33"/>
      <c r="CP78" s="33"/>
      <c r="CQ78" s="33"/>
      <c r="CR78" s="33"/>
      <c r="CS78" s="33"/>
      <c r="CT78" s="33"/>
      <c r="CU78" s="33"/>
      <c r="CV78" s="23">
        <f t="shared" si="5"/>
        <v>130065.00164383561</v>
      </c>
      <c r="CW78" s="23"/>
      <c r="CX78" s="23"/>
      <c r="CY78" s="23"/>
      <c r="CZ78" s="23"/>
      <c r="DA78" s="23"/>
      <c r="DB78" s="23"/>
      <c r="DC78" s="23"/>
      <c r="DD78" s="23"/>
      <c r="DE78" s="24"/>
      <c r="DI78" s="45"/>
      <c r="DJ78" s="15"/>
      <c r="DK78" s="15"/>
      <c r="DL78" s="15"/>
      <c r="DM78" s="15"/>
      <c r="DN78" s="15"/>
      <c r="DO78" s="15"/>
      <c r="DP78" s="15"/>
      <c r="DQ78" s="15"/>
    </row>
    <row r="79" spans="1:121" s="11" customFormat="1" ht="23.25" customHeight="1" x14ac:dyDescent="0.2">
      <c r="A79" s="37" t="s">
        <v>99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9" t="s">
        <v>95</v>
      </c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40">
        <v>401</v>
      </c>
      <c r="AE79" s="40"/>
      <c r="AF79" s="40"/>
      <c r="AG79" s="41">
        <v>1</v>
      </c>
      <c r="AH79" s="41"/>
      <c r="AI79" s="41"/>
      <c r="AJ79" s="41"/>
      <c r="AK79" s="46">
        <v>0</v>
      </c>
      <c r="AL79" s="47"/>
      <c r="AM79" s="47"/>
      <c r="AN79" s="47"/>
      <c r="AO79" s="47"/>
      <c r="AP79" s="48"/>
      <c r="AQ79" s="23">
        <f t="shared" si="6"/>
        <v>0</v>
      </c>
      <c r="AR79" s="23"/>
      <c r="AS79" s="23"/>
      <c r="AT79" s="23"/>
      <c r="AU79" s="23"/>
      <c r="AV79" s="23"/>
      <c r="AW79" s="23"/>
      <c r="AX79" s="23"/>
      <c r="AY79" s="30">
        <v>0</v>
      </c>
      <c r="AZ79" s="31"/>
      <c r="BA79" s="31"/>
      <c r="BB79" s="31"/>
      <c r="BC79" s="31"/>
      <c r="BD79" s="31"/>
      <c r="BE79" s="31"/>
      <c r="BF79" s="32"/>
      <c r="BG79" s="33">
        <f t="shared" si="7"/>
        <v>0</v>
      </c>
      <c r="BH79" s="33"/>
      <c r="BI79" s="33"/>
      <c r="BJ79" s="33"/>
      <c r="BK79" s="33"/>
      <c r="BL79" s="33"/>
      <c r="BM79" s="33"/>
      <c r="BN79" s="33"/>
      <c r="BO79" s="30">
        <f t="shared" si="4"/>
        <v>0</v>
      </c>
      <c r="BP79" s="31"/>
      <c r="BQ79" s="31"/>
      <c r="BR79" s="31"/>
      <c r="BS79" s="31"/>
      <c r="BT79" s="31"/>
      <c r="BU79" s="31"/>
      <c r="BV79" s="32"/>
      <c r="BW79" s="33">
        <v>0</v>
      </c>
      <c r="BX79" s="33"/>
      <c r="BY79" s="33"/>
      <c r="BZ79" s="33"/>
      <c r="CA79" s="33"/>
      <c r="CB79" s="33"/>
      <c r="CC79" s="33"/>
      <c r="CD79" s="33"/>
      <c r="CE79" s="33">
        <v>0</v>
      </c>
      <c r="CF79" s="33"/>
      <c r="CG79" s="33"/>
      <c r="CH79" s="33"/>
      <c r="CI79" s="33"/>
      <c r="CJ79" s="33"/>
      <c r="CK79" s="33"/>
      <c r="CL79" s="33"/>
      <c r="CM79" s="33"/>
      <c r="CN79" s="33">
        <v>0</v>
      </c>
      <c r="CO79" s="33"/>
      <c r="CP79" s="33"/>
      <c r="CQ79" s="33"/>
      <c r="CR79" s="33"/>
      <c r="CS79" s="33"/>
      <c r="CT79" s="33"/>
      <c r="CU79" s="33"/>
      <c r="CV79" s="23">
        <f t="shared" si="5"/>
        <v>0</v>
      </c>
      <c r="CW79" s="23"/>
      <c r="CX79" s="23"/>
      <c r="CY79" s="23"/>
      <c r="CZ79" s="23"/>
      <c r="DA79" s="23"/>
      <c r="DB79" s="23"/>
      <c r="DC79" s="23"/>
      <c r="DD79" s="23"/>
      <c r="DE79" s="24"/>
    </row>
    <row r="80" spans="1:121" s="11" customFormat="1" ht="23.25" customHeight="1" thickBot="1" x14ac:dyDescent="0.25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40"/>
      <c r="AE80" s="40"/>
      <c r="AF80" s="40"/>
      <c r="AG80" s="41"/>
      <c r="AH80" s="41"/>
      <c r="AI80" s="41"/>
      <c r="AJ80" s="41"/>
      <c r="AK80" s="42">
        <v>0</v>
      </c>
      <c r="AL80" s="43"/>
      <c r="AM80" s="43"/>
      <c r="AN80" s="43"/>
      <c r="AO80" s="43"/>
      <c r="AP80" s="44"/>
      <c r="AQ80" s="23">
        <f t="shared" si="6"/>
        <v>0</v>
      </c>
      <c r="AR80" s="23"/>
      <c r="AS80" s="23"/>
      <c r="AT80" s="23"/>
      <c r="AU80" s="23"/>
      <c r="AV80" s="23"/>
      <c r="AW80" s="23"/>
      <c r="AX80" s="23"/>
      <c r="AY80" s="30">
        <v>0</v>
      </c>
      <c r="AZ80" s="31"/>
      <c r="BA80" s="31"/>
      <c r="BB80" s="31"/>
      <c r="BC80" s="31"/>
      <c r="BD80" s="31"/>
      <c r="BE80" s="31"/>
      <c r="BF80" s="32"/>
      <c r="BG80" s="33">
        <v>0</v>
      </c>
      <c r="BH80" s="33"/>
      <c r="BI80" s="33"/>
      <c r="BJ80" s="33"/>
      <c r="BK80" s="33"/>
      <c r="BL80" s="33"/>
      <c r="BM80" s="33"/>
      <c r="BN80" s="33"/>
      <c r="BO80" s="34">
        <f t="shared" si="4"/>
        <v>0</v>
      </c>
      <c r="BP80" s="35"/>
      <c r="BQ80" s="35"/>
      <c r="BR80" s="35"/>
      <c r="BS80" s="35"/>
      <c r="BT80" s="35"/>
      <c r="BU80" s="35"/>
      <c r="BV80" s="36"/>
      <c r="BW80" s="33">
        <v>0</v>
      </c>
      <c r="BX80" s="33"/>
      <c r="BY80" s="33"/>
      <c r="BZ80" s="33"/>
      <c r="CA80" s="33"/>
      <c r="CB80" s="33"/>
      <c r="CC80" s="33"/>
      <c r="CD80" s="33"/>
      <c r="CE80" s="33">
        <v>0</v>
      </c>
      <c r="CF80" s="33"/>
      <c r="CG80" s="33"/>
      <c r="CH80" s="33"/>
      <c r="CI80" s="33"/>
      <c r="CJ80" s="33"/>
      <c r="CK80" s="33"/>
      <c r="CL80" s="33"/>
      <c r="CM80" s="33"/>
      <c r="CN80" s="33">
        <v>0</v>
      </c>
      <c r="CO80" s="33"/>
      <c r="CP80" s="33"/>
      <c r="CQ80" s="33"/>
      <c r="CR80" s="33"/>
      <c r="CS80" s="33"/>
      <c r="CT80" s="33"/>
      <c r="CU80" s="33"/>
      <c r="CV80" s="23">
        <f t="shared" si="5"/>
        <v>0</v>
      </c>
      <c r="CW80" s="23"/>
      <c r="CX80" s="23"/>
      <c r="CY80" s="23"/>
      <c r="CZ80" s="23"/>
      <c r="DA80" s="23"/>
      <c r="DB80" s="23"/>
      <c r="DC80" s="23"/>
      <c r="DD80" s="23"/>
      <c r="DE80" s="24"/>
    </row>
    <row r="81" spans="1:110" s="11" customFormat="1" ht="24.95" customHeight="1" thickBot="1" x14ac:dyDescent="0.3">
      <c r="A81" s="25" t="s">
        <v>109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7"/>
      <c r="AG81" s="28">
        <f>SUM(AG8:AJ80)</f>
        <v>105</v>
      </c>
      <c r="AH81" s="28"/>
      <c r="AI81" s="28"/>
      <c r="AJ81" s="28"/>
      <c r="AK81" s="29">
        <f>SUM(AK8:AP80)</f>
        <v>659515.04</v>
      </c>
      <c r="AL81" s="29"/>
      <c r="AM81" s="29"/>
      <c r="AN81" s="29"/>
      <c r="AO81" s="29"/>
      <c r="AP81" s="29"/>
      <c r="AQ81" s="17">
        <f>SUM(AQ8:AX80)</f>
        <v>11198412.959999995</v>
      </c>
      <c r="AR81" s="17"/>
      <c r="AS81" s="17"/>
      <c r="AT81" s="17"/>
      <c r="AU81" s="17"/>
      <c r="AV81" s="17"/>
      <c r="AW81" s="17"/>
      <c r="AX81" s="17"/>
      <c r="AY81" s="17">
        <f>SUM(AY8:BF80)</f>
        <v>0</v>
      </c>
      <c r="AZ81" s="17"/>
      <c r="BA81" s="17"/>
      <c r="BB81" s="17"/>
      <c r="BC81" s="17"/>
      <c r="BD81" s="17"/>
      <c r="BE81" s="17"/>
      <c r="BF81" s="17"/>
      <c r="BG81" s="17">
        <f>SUM(BG8:BN80)</f>
        <v>153402.91726027397</v>
      </c>
      <c r="BH81" s="17"/>
      <c r="BI81" s="17"/>
      <c r="BJ81" s="17"/>
      <c r="BK81" s="17"/>
      <c r="BL81" s="17"/>
      <c r="BM81" s="17"/>
      <c r="BN81" s="17"/>
      <c r="BO81" s="17">
        <f>SUM(BO8:BV80)</f>
        <v>1534029.1726027392</v>
      </c>
      <c r="BP81" s="17"/>
      <c r="BQ81" s="17"/>
      <c r="BR81" s="17"/>
      <c r="BS81" s="17"/>
      <c r="BT81" s="17"/>
      <c r="BU81" s="17"/>
      <c r="BV81" s="17"/>
      <c r="BW81" s="17">
        <f>SUM(BW8:CD80)</f>
        <v>73600</v>
      </c>
      <c r="BX81" s="17"/>
      <c r="BY81" s="17"/>
      <c r="BZ81" s="17"/>
      <c r="CA81" s="17"/>
      <c r="CB81" s="17"/>
      <c r="CC81" s="17"/>
      <c r="CD81" s="17"/>
      <c r="CE81" s="17">
        <f>SUM(CE8:CM80)</f>
        <v>0</v>
      </c>
      <c r="CF81" s="17"/>
      <c r="CG81" s="17"/>
      <c r="CH81" s="17"/>
      <c r="CI81" s="17"/>
      <c r="CJ81" s="17"/>
      <c r="CK81" s="17"/>
      <c r="CL81" s="17"/>
      <c r="CM81" s="17"/>
      <c r="CN81" s="17">
        <f>SUM(CN8:CU80)</f>
        <v>46800</v>
      </c>
      <c r="CO81" s="17"/>
      <c r="CP81" s="17"/>
      <c r="CQ81" s="17"/>
      <c r="CR81" s="17"/>
      <c r="CS81" s="17"/>
      <c r="CT81" s="17"/>
      <c r="CU81" s="17"/>
      <c r="CV81" s="17">
        <f>SUM(CV8:DE80)</f>
        <v>13006245.049863014</v>
      </c>
      <c r="CW81" s="17"/>
      <c r="CX81" s="17"/>
      <c r="CY81" s="17"/>
      <c r="CZ81" s="17"/>
      <c r="DA81" s="17"/>
      <c r="DB81" s="17"/>
      <c r="DC81" s="17"/>
      <c r="DD81" s="17"/>
      <c r="DE81" s="18"/>
      <c r="DF81" s="14"/>
    </row>
    <row r="82" spans="1:110" s="11" customFormat="1" ht="15" customHeight="1" x14ac:dyDescent="0.2">
      <c r="AK82" s="19"/>
      <c r="AL82" s="19"/>
      <c r="AM82" s="19"/>
      <c r="AN82" s="19"/>
      <c r="AO82" s="19"/>
      <c r="AP82" s="19"/>
      <c r="AQ82" s="20"/>
      <c r="AR82" s="20"/>
      <c r="AS82" s="20"/>
      <c r="AT82" s="20"/>
      <c r="AU82" s="20"/>
      <c r="AV82" s="20"/>
      <c r="AW82" s="20"/>
      <c r="AX82" s="20"/>
      <c r="BO82" s="21"/>
      <c r="BP82" s="22"/>
      <c r="BQ82" s="22"/>
      <c r="BR82" s="22"/>
      <c r="BS82" s="22"/>
      <c r="BT82" s="22"/>
      <c r="BU82" s="22"/>
      <c r="BV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</row>
    <row r="83" spans="1:110" s="11" customFormat="1" ht="12.75" x14ac:dyDescent="0.2">
      <c r="AK83" s="15"/>
      <c r="AL83" s="15"/>
      <c r="AM83" s="15"/>
      <c r="AN83" s="15"/>
      <c r="AO83" s="15"/>
      <c r="AP83" s="15"/>
      <c r="AS83" s="16"/>
      <c r="AT83" s="15"/>
      <c r="AU83" s="15"/>
      <c r="AV83" s="15"/>
      <c r="AW83" s="15"/>
      <c r="AX83" s="15"/>
      <c r="BI83" s="16"/>
      <c r="BJ83" s="15"/>
      <c r="BK83" s="15"/>
      <c r="BL83" s="15"/>
      <c r="BM83" s="15"/>
      <c r="BN83" s="15"/>
      <c r="BP83" s="16"/>
      <c r="BQ83" s="15"/>
      <c r="BR83" s="15"/>
      <c r="BS83" s="15"/>
      <c r="BT83" s="15"/>
      <c r="BU83" s="15"/>
      <c r="BV83" s="16"/>
      <c r="BW83" s="15"/>
      <c r="BX83" s="15"/>
      <c r="BY83" s="15"/>
      <c r="BZ83" s="15"/>
      <c r="CA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</row>
    <row r="84" spans="1:110" s="11" customFormat="1" ht="12.75" x14ac:dyDescent="0.2"/>
    <row r="85" spans="1:110" s="11" customFormat="1" ht="12.75" x14ac:dyDescent="0.2"/>
    <row r="86" spans="1:110" s="11" customFormat="1" ht="12.75" x14ac:dyDescent="0.2"/>
    <row r="87" spans="1:110" s="11" customFormat="1" ht="12.75" x14ac:dyDescent="0.2"/>
    <row r="88" spans="1:110" s="11" customFormat="1" ht="12.75" x14ac:dyDescent="0.2"/>
    <row r="89" spans="1:110" s="11" customFormat="1" ht="12.75" x14ac:dyDescent="0.2"/>
    <row r="90" spans="1:110" s="11" customFormat="1" ht="12.75" x14ac:dyDescent="0.2"/>
    <row r="91" spans="1:110" s="11" customFormat="1" ht="12.75" x14ac:dyDescent="0.2"/>
    <row r="92" spans="1:110" s="11" customFormat="1" ht="12.75" x14ac:dyDescent="0.2"/>
    <row r="93" spans="1:110" s="11" customFormat="1" ht="12.75" x14ac:dyDescent="0.2"/>
    <row r="94" spans="1:110" s="11" customFormat="1" ht="12.75" x14ac:dyDescent="0.2"/>
    <row r="95" spans="1:110" s="11" customFormat="1" ht="12.75" x14ac:dyDescent="0.2"/>
    <row r="96" spans="1:110" s="11" customFormat="1" ht="12.75" x14ac:dyDescent="0.2"/>
    <row r="97" s="11" customFormat="1" ht="12.75" x14ac:dyDescent="0.2"/>
    <row r="98" s="11" customFormat="1" ht="12.75" x14ac:dyDescent="0.2"/>
    <row r="99" s="11" customFormat="1" ht="12.75" x14ac:dyDescent="0.2"/>
    <row r="100" s="11" customFormat="1" ht="12.75" x14ac:dyDescent="0.2"/>
    <row r="101" s="11" customFormat="1" ht="12.75" x14ac:dyDescent="0.2"/>
    <row r="102" s="11" customFormat="1" ht="12.75" x14ac:dyDescent="0.2"/>
    <row r="103" s="11" customFormat="1" ht="12.75" x14ac:dyDescent="0.2"/>
    <row r="104" s="11" customFormat="1" ht="12.75" x14ac:dyDescent="0.2"/>
    <row r="105" s="11" customFormat="1" ht="12.75" x14ac:dyDescent="0.2"/>
    <row r="106" s="11" customFormat="1" ht="12.75" x14ac:dyDescent="0.2"/>
    <row r="107" s="11" customFormat="1" ht="12.75" x14ac:dyDescent="0.2"/>
    <row r="108" s="11" customFormat="1" ht="12.75" x14ac:dyDescent="0.2"/>
    <row r="109" s="11" customFormat="1" ht="12.75" x14ac:dyDescent="0.2"/>
    <row r="110" s="11" customFormat="1" ht="12.75" x14ac:dyDescent="0.2"/>
    <row r="111" s="11" customFormat="1" ht="12.75" x14ac:dyDescent="0.2"/>
    <row r="112" s="11" customFormat="1" ht="12.75" x14ac:dyDescent="0.2"/>
    <row r="113" s="11" customFormat="1" ht="12.75" x14ac:dyDescent="0.2"/>
    <row r="114" s="11" customFormat="1" ht="12.75" x14ac:dyDescent="0.2"/>
    <row r="115" s="11" customFormat="1" ht="12.75" x14ac:dyDescent="0.2"/>
    <row r="116" s="11" customFormat="1" ht="12.75" x14ac:dyDescent="0.2"/>
    <row r="117" s="11" customFormat="1" ht="12.75" x14ac:dyDescent="0.2"/>
    <row r="118" s="11" customFormat="1" ht="12.75" x14ac:dyDescent="0.2"/>
    <row r="119" s="11" customFormat="1" ht="12.75" x14ac:dyDescent="0.2"/>
    <row r="120" s="11" customFormat="1" ht="12.75" x14ac:dyDescent="0.2"/>
    <row r="121" s="11" customFormat="1" ht="12.75" x14ac:dyDescent="0.2"/>
    <row r="122" s="11" customFormat="1" ht="12.75" x14ac:dyDescent="0.2"/>
    <row r="123" s="11" customFormat="1" ht="12.75" x14ac:dyDescent="0.2"/>
    <row r="124" s="11" customFormat="1" ht="12.75" x14ac:dyDescent="0.2"/>
    <row r="125" s="11" customFormat="1" ht="12.75" x14ac:dyDescent="0.2"/>
    <row r="126" s="11" customFormat="1" ht="12.75" x14ac:dyDescent="0.2"/>
    <row r="127" s="11" customFormat="1" ht="12.75" x14ac:dyDescent="0.2"/>
    <row r="128" s="11" customFormat="1" ht="12.75" x14ac:dyDescent="0.2"/>
    <row r="129" s="11" customFormat="1" ht="12.75" x14ac:dyDescent="0.2"/>
    <row r="130" s="11" customFormat="1" ht="12.75" x14ac:dyDescent="0.2"/>
    <row r="131" s="11" customFormat="1" ht="12.75" x14ac:dyDescent="0.2"/>
    <row r="132" s="11" customFormat="1" ht="12.75" x14ac:dyDescent="0.2"/>
  </sheetData>
  <sheetProtection formatCells="0" formatColumns="0" formatRows="0" insertRows="0"/>
  <mergeCells count="996"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  <mergeCell ref="BW4:CD4"/>
    <mergeCell ref="CE4:CM4"/>
    <mergeCell ref="CN4:CU6"/>
    <mergeCell ref="CV4:DE6"/>
    <mergeCell ref="AK5:AX5"/>
    <mergeCell ref="AY5:BF5"/>
    <mergeCell ref="BG5:BN6"/>
    <mergeCell ref="BO5:BV6"/>
    <mergeCell ref="BW5:CD6"/>
    <mergeCell ref="CE5:CM6"/>
    <mergeCell ref="AK6:AP6"/>
    <mergeCell ref="AQ6:AX6"/>
    <mergeCell ref="AY6:BF6"/>
    <mergeCell ref="AK7:AP7"/>
    <mergeCell ref="AQ7:AX7"/>
    <mergeCell ref="A8:O8"/>
    <mergeCell ref="P8:AC8"/>
    <mergeCell ref="AD8:AF8"/>
    <mergeCell ref="AG8:AJ8"/>
    <mergeCell ref="AK8:AP8"/>
    <mergeCell ref="CN8:CU8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AQ8:AX8"/>
    <mergeCell ref="AY8:BF8"/>
    <mergeCell ref="BG8:BN8"/>
    <mergeCell ref="BO8:BV8"/>
    <mergeCell ref="BW8:CD8"/>
    <mergeCell ref="CE8:CM8"/>
    <mergeCell ref="BO9:BV9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AQ10:AX10"/>
    <mergeCell ref="AY10:BF10"/>
    <mergeCell ref="BG10:BN10"/>
    <mergeCell ref="BO10:BV10"/>
    <mergeCell ref="BW10:CD10"/>
    <mergeCell ref="CE10:CM10"/>
    <mergeCell ref="BO11:BV11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BO13:BV13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AQ64:AX64"/>
    <mergeCell ref="AY64:BF64"/>
    <mergeCell ref="BG64:BN64"/>
    <mergeCell ref="BO64:BV64"/>
    <mergeCell ref="BW64:CD64"/>
    <mergeCell ref="CE64:CM64"/>
    <mergeCell ref="BO65:BV65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AQ66:AX66"/>
    <mergeCell ref="AY66:BF66"/>
    <mergeCell ref="BG66:BN66"/>
    <mergeCell ref="BO66:BV66"/>
    <mergeCell ref="BW66:CD66"/>
    <mergeCell ref="CE66:CM66"/>
    <mergeCell ref="BO67:BV67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CN68:CU68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AQ68:AX68"/>
    <mergeCell ref="AY68:BF68"/>
    <mergeCell ref="BG68:BN68"/>
    <mergeCell ref="BO68:BV68"/>
    <mergeCell ref="BW68:CD68"/>
    <mergeCell ref="CE68:CM68"/>
    <mergeCell ref="BO69:BV69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CN70:CU70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AQ70:AX70"/>
    <mergeCell ref="AY70:BF70"/>
    <mergeCell ref="BG70:BN70"/>
    <mergeCell ref="BO70:BV70"/>
    <mergeCell ref="BW70:CD70"/>
    <mergeCell ref="CE70:CM70"/>
    <mergeCell ref="BO71:BV71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CN72:CU72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AQ72:AX72"/>
    <mergeCell ref="AY72:BF72"/>
    <mergeCell ref="BG72:BN72"/>
    <mergeCell ref="BO72:BV72"/>
    <mergeCell ref="BW72:CD72"/>
    <mergeCell ref="CE72:CM72"/>
    <mergeCell ref="BO73:BV73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CN74:CU74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AQ74:AX74"/>
    <mergeCell ref="AY74:BF74"/>
    <mergeCell ref="BG74:BN74"/>
    <mergeCell ref="BO74:BV74"/>
    <mergeCell ref="BW74:CD74"/>
    <mergeCell ref="CE74:CM74"/>
    <mergeCell ref="BO75:BV75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CN76:CU76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Q76:AX76"/>
    <mergeCell ref="AY76:BF76"/>
    <mergeCell ref="BG76:BN76"/>
    <mergeCell ref="BO76:BV76"/>
    <mergeCell ref="BW76:CD76"/>
    <mergeCell ref="CE76:CM76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79:O79"/>
    <mergeCell ref="P79:AC79"/>
    <mergeCell ref="AD79:AF79"/>
    <mergeCell ref="AG79:AJ79"/>
    <mergeCell ref="AK79:AP79"/>
    <mergeCell ref="AQ79:AX79"/>
    <mergeCell ref="AY79:BF79"/>
    <mergeCell ref="AQ78:AX78"/>
    <mergeCell ref="AY78:BF78"/>
    <mergeCell ref="BG79:BN79"/>
    <mergeCell ref="BO79:BV79"/>
    <mergeCell ref="BW79:CD79"/>
    <mergeCell ref="CE79:CM79"/>
    <mergeCell ref="CN79:CU79"/>
    <mergeCell ref="CV79:DE79"/>
    <mergeCell ref="CN78:CU78"/>
    <mergeCell ref="CV78:DE78"/>
    <mergeCell ref="DI78:DQ78"/>
    <mergeCell ref="BG78:BN78"/>
    <mergeCell ref="BO78:BV78"/>
    <mergeCell ref="BW78:CD78"/>
    <mergeCell ref="CE78:CM78"/>
    <mergeCell ref="CV80:DE80"/>
    <mergeCell ref="A81:AF81"/>
    <mergeCell ref="AG81:AJ81"/>
    <mergeCell ref="AK81:AP81"/>
    <mergeCell ref="AQ81:AX81"/>
    <mergeCell ref="AY81:BF81"/>
    <mergeCell ref="BG81:BN81"/>
    <mergeCell ref="BO81:BV81"/>
    <mergeCell ref="BW81:CD81"/>
    <mergeCell ref="CE81:CM81"/>
    <mergeCell ref="AY80:BF80"/>
    <mergeCell ref="BG80:BN80"/>
    <mergeCell ref="BO80:BV80"/>
    <mergeCell ref="BW80:CD80"/>
    <mergeCell ref="CE80:CM80"/>
    <mergeCell ref="CN80:CU80"/>
    <mergeCell ref="A80:O80"/>
    <mergeCell ref="P80:AC80"/>
    <mergeCell ref="AD80:AF80"/>
    <mergeCell ref="AG80:AJ80"/>
    <mergeCell ref="AK80:AP80"/>
    <mergeCell ref="AQ80:AX80"/>
    <mergeCell ref="AK83:AP83"/>
    <mergeCell ref="AS83:AX83"/>
    <mergeCell ref="BI83:BN83"/>
    <mergeCell ref="BP83:BU83"/>
    <mergeCell ref="BV83:CA83"/>
    <mergeCell ref="CV83:DE83"/>
    <mergeCell ref="CN81:CU81"/>
    <mergeCell ref="CV81:DE81"/>
    <mergeCell ref="AK82:AP82"/>
    <mergeCell ref="AQ82:AX82"/>
    <mergeCell ref="BO82:BV82"/>
    <mergeCell ref="CV82:DE82"/>
  </mergeCells>
  <printOptions horizontalCentered="1"/>
  <pageMargins left="0.98425196850393704" right="0.19685039370078741" top="0.31496062992125984" bottom="0.51181102362204722" header="0.23622047244094491" footer="0.19685039370078741"/>
  <pageSetup paperSize="5" scale="73" orientation="landscape" r:id="rId1"/>
  <headerFooter>
    <oddFooter>&amp;L&amp;"-,Cursiva"&amp;10     Ejercicio Fiscal 2019&amp;R&amp;"-,Cursiva"&amp;10Página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 1</cp:lastModifiedBy>
  <cp:lastPrinted>2020-12-28T15:39:40Z</cp:lastPrinted>
  <dcterms:created xsi:type="dcterms:W3CDTF">2019-12-06T20:51:25Z</dcterms:created>
  <dcterms:modified xsi:type="dcterms:W3CDTF">2020-12-28T15:42:58Z</dcterms:modified>
</cp:coreProperties>
</file>