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ocuments\Nóminas\Nóminas 2018-2021\Seguridad Pública\"/>
    </mc:Choice>
  </mc:AlternateContent>
  <bookViews>
    <workbookView xWindow="-120" yWindow="-120" windowWidth="20640" windowHeight="11160" firstSheet="11" activeTab="15"/>
  </bookViews>
  <sheets>
    <sheet name="01-15 ENERO" sheetId="57" r:id="rId1"/>
    <sheet name="16-31 ENERO" sheetId="58" r:id="rId2"/>
    <sheet name="01-15FEBRERO" sheetId="59" r:id="rId3"/>
    <sheet name="16-28FEBRERO" sheetId="60" r:id="rId4"/>
    <sheet name="01-15MARZO" sheetId="61" r:id="rId5"/>
    <sheet name="16-31MARZO" sheetId="62" r:id="rId6"/>
    <sheet name="01-15ABRIL" sheetId="63" r:id="rId7"/>
    <sheet name="16-30ABRIL" sheetId="64" r:id="rId8"/>
    <sheet name="01-15MAYO" sheetId="65" r:id="rId9"/>
    <sheet name="16-31MAYO" sheetId="66" r:id="rId10"/>
    <sheet name="01-15JUNIO" sheetId="67" r:id="rId11"/>
    <sheet name="16-30JUNIO" sheetId="68" r:id="rId12"/>
    <sheet name="COMPENSACIONES" sheetId="71" r:id="rId13"/>
    <sheet name="PRIMA VACACIONAL" sheetId="72" r:id="rId14"/>
    <sheet name="01-15JULIO" sheetId="69" r:id="rId15"/>
    <sheet name="16-31JULIO" sheetId="70" r:id="rId16"/>
  </sheets>
  <definedNames>
    <definedName name="_xlnm.Print_Area" localSheetId="6">'01-15ABRIL'!$A$3:$Q$31</definedName>
    <definedName name="_xlnm.Print_Area" localSheetId="2">'01-15FEBRERO'!$A$3:$Q$27</definedName>
    <definedName name="_xlnm.Print_Area" localSheetId="14">'01-15JULIO'!$A$2:$Q$29</definedName>
    <definedName name="_xlnm.Print_Area" localSheetId="10">'01-15JUNIO'!$A$2:$Q$30</definedName>
    <definedName name="_xlnm.Print_Area" localSheetId="4">'01-15MARZO'!$A$3:$Q$31</definedName>
    <definedName name="_xlnm.Print_Area" localSheetId="8">'01-15MAYO'!$A$2:$Q$30</definedName>
    <definedName name="_xlnm.Print_Area" localSheetId="3">'16-28FEBRERO'!$A$3:$Q$30</definedName>
    <definedName name="_xlnm.Print_Area" localSheetId="7">'16-30ABRIL'!$A$3:$Q$31</definedName>
    <definedName name="_xlnm.Print_Area" localSheetId="11">'16-30JUNIO'!$A$2:$Q$29</definedName>
    <definedName name="_xlnm.Print_Area" localSheetId="1">'16-31 ENERO'!$A$3:$Q$27</definedName>
    <definedName name="_xlnm.Print_Area" localSheetId="15">'16-31JULIO'!$A$2:$Q$29</definedName>
    <definedName name="_xlnm.Print_Area" localSheetId="5">'16-31MARZO'!$A$3:$Q$31</definedName>
    <definedName name="_xlnm.Print_Area" localSheetId="9">'16-31MAYO'!$A$2:$Q$30</definedName>
    <definedName name="_xlnm.Print_Area" localSheetId="12">COMPENSACIONES!$A$2:$L$15</definedName>
    <definedName name="_xlnm.Print_Area" localSheetId="13">'PRIMA VACACIONAL'!$A$2:$N$31</definedName>
  </definedNames>
  <calcPr calcId="162913"/>
</workbook>
</file>

<file path=xl/calcChain.xml><?xml version="1.0" encoding="utf-8"?>
<calcChain xmlns="http://schemas.openxmlformats.org/spreadsheetml/2006/main">
  <c r="I24" i="72" l="1"/>
  <c r="J23" i="72"/>
  <c r="K23" i="72" s="1"/>
  <c r="J22" i="72"/>
  <c r="K22" i="72" s="1"/>
  <c r="J21" i="72"/>
  <c r="K21" i="72" s="1"/>
  <c r="J20" i="72"/>
  <c r="J19" i="72"/>
  <c r="K19" i="72" s="1"/>
  <c r="J18" i="72"/>
  <c r="K18" i="72" s="1"/>
  <c r="J17" i="72"/>
  <c r="K17" i="72" s="1"/>
  <c r="J16" i="72"/>
  <c r="K16" i="72" s="1"/>
  <c r="J13" i="72"/>
  <c r="K13" i="72" s="1"/>
  <c r="J12" i="72"/>
  <c r="K12" i="72" s="1"/>
  <c r="J10" i="72"/>
  <c r="K10" i="72" s="1"/>
  <c r="J9" i="72"/>
  <c r="J24" i="72" s="1"/>
  <c r="K9" i="71"/>
  <c r="N22" i="70"/>
  <c r="M22" i="70"/>
  <c r="K22" i="70"/>
  <c r="J22" i="70"/>
  <c r="I22" i="70"/>
  <c r="P21" i="70"/>
  <c r="L21" i="70"/>
  <c r="P20" i="70"/>
  <c r="L20" i="70"/>
  <c r="O18" i="70"/>
  <c r="L18" i="70"/>
  <c r="P18" i="70" s="1"/>
  <c r="O17" i="70"/>
  <c r="L17" i="70"/>
  <c r="P17" i="70" s="1"/>
  <c r="O16" i="70"/>
  <c r="L16" i="70"/>
  <c r="P16" i="70" s="1"/>
  <c r="O15" i="70"/>
  <c r="L15" i="70"/>
  <c r="P15" i="70" s="1"/>
  <c r="O14" i="70"/>
  <c r="L14" i="70"/>
  <c r="P14" i="70" s="1"/>
  <c r="O13" i="70"/>
  <c r="L13" i="70"/>
  <c r="P13" i="70" s="1"/>
  <c r="O12" i="70"/>
  <c r="L12" i="70"/>
  <c r="P12" i="70" s="1"/>
  <c r="L11" i="70"/>
  <c r="O10" i="70"/>
  <c r="O22" i="70" s="1"/>
  <c r="L10" i="70"/>
  <c r="P10" i="70" s="1"/>
  <c r="L9" i="70"/>
  <c r="P9" i="70" s="1"/>
  <c r="N22" i="69"/>
  <c r="M22" i="69"/>
  <c r="K22" i="69"/>
  <c r="J22" i="69"/>
  <c r="I22" i="69"/>
  <c r="L21" i="69"/>
  <c r="P21" i="69" s="1"/>
  <c r="L20" i="69"/>
  <c r="P20" i="69" s="1"/>
  <c r="O18" i="69"/>
  <c r="L18" i="69"/>
  <c r="P18" i="69" s="1"/>
  <c r="O17" i="69"/>
  <c r="L17" i="69"/>
  <c r="P17" i="69" s="1"/>
  <c r="O16" i="69"/>
  <c r="L16" i="69"/>
  <c r="P16" i="69" s="1"/>
  <c r="O15" i="69"/>
  <c r="L15" i="69"/>
  <c r="P15" i="69" s="1"/>
  <c r="O14" i="69"/>
  <c r="L14" i="69"/>
  <c r="P14" i="69" s="1"/>
  <c r="O13" i="69"/>
  <c r="L13" i="69"/>
  <c r="P13" i="69" s="1"/>
  <c r="O12" i="69"/>
  <c r="L12" i="69"/>
  <c r="P12" i="69" s="1"/>
  <c r="L11" i="69"/>
  <c r="O10" i="69"/>
  <c r="O22" i="69" s="1"/>
  <c r="L10" i="69"/>
  <c r="P10" i="69" s="1"/>
  <c r="P9" i="69"/>
  <c r="P22" i="69" s="1"/>
  <c r="L9" i="69"/>
  <c r="L22" i="69" s="1"/>
  <c r="N22" i="68"/>
  <c r="M22" i="68"/>
  <c r="K22" i="68"/>
  <c r="J22" i="68"/>
  <c r="I22" i="68"/>
  <c r="P21" i="68"/>
  <c r="L21" i="68"/>
  <c r="P20" i="68"/>
  <c r="L20" i="68"/>
  <c r="O19" i="68"/>
  <c r="L19" i="68"/>
  <c r="P19" i="68" s="1"/>
  <c r="O18" i="68"/>
  <c r="L18" i="68"/>
  <c r="P18" i="68" s="1"/>
  <c r="O17" i="68"/>
  <c r="L17" i="68"/>
  <c r="P17" i="68" s="1"/>
  <c r="O16" i="68"/>
  <c r="L16" i="68"/>
  <c r="P16" i="68" s="1"/>
  <c r="O15" i="68"/>
  <c r="L15" i="68"/>
  <c r="P15" i="68" s="1"/>
  <c r="O14" i="68"/>
  <c r="L14" i="68"/>
  <c r="P14" i="68" s="1"/>
  <c r="O13" i="68"/>
  <c r="L13" i="68"/>
  <c r="P13" i="68" s="1"/>
  <c r="O12" i="68"/>
  <c r="L12" i="68"/>
  <c r="P12" i="68" s="1"/>
  <c r="L11" i="68"/>
  <c r="L22" i="68" s="1"/>
  <c r="O10" i="68"/>
  <c r="O22" i="68" s="1"/>
  <c r="L10" i="68"/>
  <c r="P10" i="68" s="1"/>
  <c r="P9" i="68"/>
  <c r="P22" i="68" s="1"/>
  <c r="L9" i="68"/>
  <c r="N23" i="67"/>
  <c r="M23" i="67"/>
  <c r="K23" i="67"/>
  <c r="J23" i="67"/>
  <c r="I23" i="67"/>
  <c r="P22" i="67"/>
  <c r="L22" i="67"/>
  <c r="P21" i="67"/>
  <c r="L21" i="67"/>
  <c r="O19" i="67"/>
  <c r="L19" i="67"/>
  <c r="P19" i="67" s="1"/>
  <c r="O18" i="67"/>
  <c r="L18" i="67"/>
  <c r="P18" i="67" s="1"/>
  <c r="O17" i="67"/>
  <c r="L17" i="67"/>
  <c r="P17" i="67" s="1"/>
  <c r="O16" i="67"/>
  <c r="L16" i="67"/>
  <c r="P16" i="67" s="1"/>
  <c r="O15" i="67"/>
  <c r="L15" i="67"/>
  <c r="P15" i="67" s="1"/>
  <c r="O14" i="67"/>
  <c r="L14" i="67"/>
  <c r="P14" i="67" s="1"/>
  <c r="O13" i="67"/>
  <c r="L13" i="67"/>
  <c r="P13" i="67" s="1"/>
  <c r="O12" i="67"/>
  <c r="L12" i="67"/>
  <c r="P12" i="67" s="1"/>
  <c r="L11" i="67"/>
  <c r="L23" i="67" s="1"/>
  <c r="O10" i="67"/>
  <c r="O23" i="67" s="1"/>
  <c r="L10" i="67"/>
  <c r="P10" i="67" s="1"/>
  <c r="P9" i="67"/>
  <c r="P23" i="67" s="1"/>
  <c r="L9" i="67"/>
  <c r="P22" i="70" l="1"/>
  <c r="L22" i="70"/>
  <c r="K9" i="72"/>
  <c r="K20" i="72"/>
  <c r="N23" i="66" l="1"/>
  <c r="M23" i="66"/>
  <c r="K23" i="66"/>
  <c r="J23" i="66"/>
  <c r="I23" i="66"/>
  <c r="L22" i="66"/>
  <c r="P22" i="66" s="1"/>
  <c r="L21" i="66"/>
  <c r="P21" i="66" s="1"/>
  <c r="O19" i="66"/>
  <c r="L19" i="66"/>
  <c r="P19" i="66" s="1"/>
  <c r="O18" i="66"/>
  <c r="L18" i="66"/>
  <c r="P18" i="66" s="1"/>
  <c r="L17" i="66"/>
  <c r="O16" i="66"/>
  <c r="L16" i="66"/>
  <c r="P16" i="66" s="1"/>
  <c r="O15" i="66"/>
  <c r="L15" i="66"/>
  <c r="P15" i="66" s="1"/>
  <c r="O14" i="66"/>
  <c r="L14" i="66"/>
  <c r="P14" i="66" s="1"/>
  <c r="O13" i="66"/>
  <c r="L13" i="66"/>
  <c r="P13" i="66" s="1"/>
  <c r="O12" i="66"/>
  <c r="L12" i="66"/>
  <c r="P12" i="66" s="1"/>
  <c r="L11" i="66"/>
  <c r="O10" i="66"/>
  <c r="O23" i="66" s="1"/>
  <c r="L10" i="66"/>
  <c r="P10" i="66" s="1"/>
  <c r="L9" i="66"/>
  <c r="L23" i="66" s="1"/>
  <c r="N23" i="65"/>
  <c r="M23" i="65"/>
  <c r="K23" i="65"/>
  <c r="J23" i="65"/>
  <c r="I23" i="65"/>
  <c r="L22" i="65"/>
  <c r="P22" i="65" s="1"/>
  <c r="L21" i="65"/>
  <c r="P21" i="65" s="1"/>
  <c r="O19" i="65"/>
  <c r="L19" i="65"/>
  <c r="P19" i="65" s="1"/>
  <c r="O18" i="65"/>
  <c r="L18" i="65"/>
  <c r="P18" i="65" s="1"/>
  <c r="L17" i="65"/>
  <c r="O16" i="65"/>
  <c r="L16" i="65"/>
  <c r="P16" i="65" s="1"/>
  <c r="O15" i="65"/>
  <c r="L15" i="65"/>
  <c r="P15" i="65" s="1"/>
  <c r="O14" i="65"/>
  <c r="L14" i="65"/>
  <c r="P14" i="65" s="1"/>
  <c r="O13" i="65"/>
  <c r="L13" i="65"/>
  <c r="P13" i="65" s="1"/>
  <c r="O12" i="65"/>
  <c r="L12" i="65"/>
  <c r="P12" i="65" s="1"/>
  <c r="L11" i="65"/>
  <c r="O10" i="65"/>
  <c r="O23" i="65" s="1"/>
  <c r="L10" i="65"/>
  <c r="P10" i="65" s="1"/>
  <c r="L9" i="65"/>
  <c r="L23" i="65" s="1"/>
  <c r="P9" i="65" l="1"/>
  <c r="P23" i="65" s="1"/>
  <c r="P9" i="66"/>
  <c r="P23" i="66" s="1"/>
  <c r="N24" i="64" l="1"/>
  <c r="M24" i="64"/>
  <c r="K24" i="64"/>
  <c r="J24" i="64"/>
  <c r="I24" i="64"/>
  <c r="L23" i="64"/>
  <c r="P23" i="64" s="1"/>
  <c r="L22" i="64"/>
  <c r="P22" i="64" s="1"/>
  <c r="O20" i="64"/>
  <c r="L20" i="64"/>
  <c r="P20" i="64" s="1"/>
  <c r="O19" i="64"/>
  <c r="L19" i="64"/>
  <c r="P19" i="64" s="1"/>
  <c r="L18" i="64"/>
  <c r="O17" i="64"/>
  <c r="L17" i="64"/>
  <c r="P17" i="64" s="1"/>
  <c r="O16" i="64"/>
  <c r="L16" i="64"/>
  <c r="P16" i="64" s="1"/>
  <c r="O15" i="64"/>
  <c r="L15" i="64"/>
  <c r="P15" i="64" s="1"/>
  <c r="O14" i="64"/>
  <c r="L14" i="64"/>
  <c r="P14" i="64" s="1"/>
  <c r="O13" i="64"/>
  <c r="L13" i="64"/>
  <c r="P13" i="64" s="1"/>
  <c r="L12" i="64"/>
  <c r="O11" i="64"/>
  <c r="O24" i="64" s="1"/>
  <c r="L11" i="64"/>
  <c r="P11" i="64" s="1"/>
  <c r="L10" i="64"/>
  <c r="L24" i="64" s="1"/>
  <c r="N24" i="63"/>
  <c r="M24" i="63"/>
  <c r="K24" i="63"/>
  <c r="J24" i="63"/>
  <c r="I24" i="63"/>
  <c r="L23" i="63"/>
  <c r="P23" i="63" s="1"/>
  <c r="L22" i="63"/>
  <c r="P22" i="63" s="1"/>
  <c r="O20" i="63"/>
  <c r="L20" i="63"/>
  <c r="P20" i="63" s="1"/>
  <c r="O19" i="63"/>
  <c r="L19" i="63"/>
  <c r="P19" i="63" s="1"/>
  <c r="L18" i="63"/>
  <c r="P17" i="63"/>
  <c r="O17" i="63"/>
  <c r="L17" i="63"/>
  <c r="O16" i="63"/>
  <c r="L16" i="63"/>
  <c r="P16" i="63" s="1"/>
  <c r="O15" i="63"/>
  <c r="L15" i="63"/>
  <c r="P15" i="63" s="1"/>
  <c r="O14" i="63"/>
  <c r="L14" i="63"/>
  <c r="P14" i="63" s="1"/>
  <c r="O13" i="63"/>
  <c r="L13" i="63"/>
  <c r="P13" i="63" s="1"/>
  <c r="L12" i="63"/>
  <c r="O11" i="63"/>
  <c r="O24" i="63" s="1"/>
  <c r="L11" i="63"/>
  <c r="P11" i="63" s="1"/>
  <c r="L10" i="63"/>
  <c r="L24" i="63" s="1"/>
  <c r="N24" i="62"/>
  <c r="M24" i="62"/>
  <c r="K24" i="62"/>
  <c r="J24" i="62"/>
  <c r="I24" i="62"/>
  <c r="L23" i="62"/>
  <c r="P23" i="62" s="1"/>
  <c r="L22" i="62"/>
  <c r="P22" i="62" s="1"/>
  <c r="O20" i="62"/>
  <c r="L20" i="62"/>
  <c r="P20" i="62" s="1"/>
  <c r="O19" i="62"/>
  <c r="L19" i="62"/>
  <c r="P19" i="62" s="1"/>
  <c r="L18" i="62"/>
  <c r="O17" i="62"/>
  <c r="L17" i="62"/>
  <c r="P17" i="62" s="1"/>
  <c r="O16" i="62"/>
  <c r="L16" i="62"/>
  <c r="P16" i="62" s="1"/>
  <c r="O15" i="62"/>
  <c r="L15" i="62"/>
  <c r="P15" i="62" s="1"/>
  <c r="O14" i="62"/>
  <c r="O24" i="62" s="1"/>
  <c r="L14" i="62"/>
  <c r="P14" i="62" s="1"/>
  <c r="O13" i="62"/>
  <c r="L13" i="62"/>
  <c r="P13" i="62" s="1"/>
  <c r="L12" i="62"/>
  <c r="O11" i="62"/>
  <c r="L11" i="62"/>
  <c r="P11" i="62" s="1"/>
  <c r="L10" i="62"/>
  <c r="L24" i="62" s="1"/>
  <c r="P10" i="63" l="1"/>
  <c r="P24" i="63" s="1"/>
  <c r="P10" i="64"/>
  <c r="P24" i="64" s="1"/>
  <c r="P10" i="62"/>
  <c r="P24" i="62" s="1"/>
  <c r="N24" i="61"/>
  <c r="M24" i="61"/>
  <c r="K24" i="61"/>
  <c r="J24" i="61"/>
  <c r="I24" i="61"/>
  <c r="L23" i="61"/>
  <c r="P23" i="61" s="1"/>
  <c r="O20" i="61"/>
  <c r="L20" i="61"/>
  <c r="P20" i="61" s="1"/>
  <c r="O19" i="61"/>
  <c r="L19" i="61"/>
  <c r="P19" i="61" s="1"/>
  <c r="L18" i="61"/>
  <c r="O17" i="61"/>
  <c r="L17" i="61"/>
  <c r="P17" i="61" s="1"/>
  <c r="O16" i="61"/>
  <c r="L16" i="61"/>
  <c r="P16" i="61" s="1"/>
  <c r="O15" i="61"/>
  <c r="L15" i="61"/>
  <c r="P15" i="61" s="1"/>
  <c r="O14" i="61"/>
  <c r="O24" i="61" s="1"/>
  <c r="L14" i="61"/>
  <c r="P14" i="61" s="1"/>
  <c r="O13" i="61"/>
  <c r="L13" i="61"/>
  <c r="P13" i="61" s="1"/>
  <c r="L12" i="61"/>
  <c r="O11" i="61"/>
  <c r="L11" i="61"/>
  <c r="P11" i="61" s="1"/>
  <c r="L10" i="61"/>
  <c r="L24" i="61" s="1"/>
  <c r="N23" i="60"/>
  <c r="M23" i="60"/>
  <c r="K23" i="60"/>
  <c r="J23" i="60"/>
  <c r="I23" i="60"/>
  <c r="L22" i="60"/>
  <c r="P22" i="60" s="1"/>
  <c r="L21" i="60"/>
  <c r="P21" i="60" s="1"/>
  <c r="O20" i="60"/>
  <c r="L20" i="60"/>
  <c r="P20" i="60" s="1"/>
  <c r="O19" i="60"/>
  <c r="L19" i="60"/>
  <c r="P19" i="60" s="1"/>
  <c r="L18" i="60"/>
  <c r="O17" i="60"/>
  <c r="L17" i="60"/>
  <c r="P17" i="60" s="1"/>
  <c r="O16" i="60"/>
  <c r="L16" i="60"/>
  <c r="P16" i="60" s="1"/>
  <c r="O15" i="60"/>
  <c r="L15" i="60"/>
  <c r="P15" i="60" s="1"/>
  <c r="O14" i="60"/>
  <c r="O23" i="60" s="1"/>
  <c r="L14" i="60"/>
  <c r="P14" i="60" s="1"/>
  <c r="O13" i="60"/>
  <c r="L13" i="60"/>
  <c r="P13" i="60" s="1"/>
  <c r="L12" i="60"/>
  <c r="O11" i="60"/>
  <c r="L11" i="60"/>
  <c r="P11" i="60" s="1"/>
  <c r="L10" i="60"/>
  <c r="L23" i="60" s="1"/>
  <c r="N23" i="59"/>
  <c r="M23" i="59"/>
  <c r="K23" i="59"/>
  <c r="J23" i="59"/>
  <c r="I23" i="59"/>
  <c r="L22" i="59"/>
  <c r="P22" i="59" s="1"/>
  <c r="L21" i="59"/>
  <c r="P21" i="59" s="1"/>
  <c r="O20" i="59"/>
  <c r="L20" i="59"/>
  <c r="P20" i="59" s="1"/>
  <c r="O19" i="59"/>
  <c r="L19" i="59"/>
  <c r="P19" i="59" s="1"/>
  <c r="L18" i="59"/>
  <c r="O17" i="59"/>
  <c r="L17" i="59"/>
  <c r="P17" i="59" s="1"/>
  <c r="O16" i="59"/>
  <c r="L16" i="59"/>
  <c r="P16" i="59" s="1"/>
  <c r="O15" i="59"/>
  <c r="L15" i="59"/>
  <c r="P15" i="59" s="1"/>
  <c r="O14" i="59"/>
  <c r="O23" i="59" s="1"/>
  <c r="L14" i="59"/>
  <c r="P14" i="59" s="1"/>
  <c r="O13" i="59"/>
  <c r="L13" i="59"/>
  <c r="P13" i="59" s="1"/>
  <c r="L12" i="59"/>
  <c r="O11" i="59"/>
  <c r="L11" i="59"/>
  <c r="P11" i="59" s="1"/>
  <c r="L10" i="59"/>
  <c r="L23" i="59" s="1"/>
  <c r="N23" i="58"/>
  <c r="M23" i="58"/>
  <c r="K23" i="58"/>
  <c r="J23" i="58"/>
  <c r="I23" i="58"/>
  <c r="L22" i="58"/>
  <c r="P22" i="58" s="1"/>
  <c r="L21" i="58"/>
  <c r="P21" i="58" s="1"/>
  <c r="L20" i="58"/>
  <c r="P20" i="58" s="1"/>
  <c r="O19" i="58"/>
  <c r="L19" i="58"/>
  <c r="P19" i="58" s="1"/>
  <c r="L18" i="58"/>
  <c r="O17" i="58"/>
  <c r="L17" i="58"/>
  <c r="P17" i="58" s="1"/>
  <c r="O16" i="58"/>
  <c r="L16" i="58"/>
  <c r="P16" i="58" s="1"/>
  <c r="O15" i="58"/>
  <c r="L15" i="58"/>
  <c r="P15" i="58" s="1"/>
  <c r="O14" i="58"/>
  <c r="L14" i="58"/>
  <c r="P14" i="58" s="1"/>
  <c r="O13" i="58"/>
  <c r="L13" i="58"/>
  <c r="P13" i="58" s="1"/>
  <c r="L12" i="58"/>
  <c r="O11" i="58"/>
  <c r="O23" i="58" s="1"/>
  <c r="L11" i="58"/>
  <c r="P11" i="58" s="1"/>
  <c r="P10" i="58"/>
  <c r="P23" i="58" s="1"/>
  <c r="L10" i="58"/>
  <c r="L23" i="58" s="1"/>
  <c r="N23" i="57"/>
  <c r="M23" i="57"/>
  <c r="K23" i="57"/>
  <c r="J23" i="57"/>
  <c r="I23" i="57"/>
  <c r="P22" i="57"/>
  <c r="L22" i="57"/>
  <c r="P21" i="57"/>
  <c r="L21" i="57"/>
  <c r="P20" i="57"/>
  <c r="L20" i="57"/>
  <c r="O19" i="57"/>
  <c r="L19" i="57"/>
  <c r="P19" i="57" s="1"/>
  <c r="L18" i="57"/>
  <c r="O17" i="57"/>
  <c r="L17" i="57"/>
  <c r="P17" i="57" s="1"/>
  <c r="O16" i="57"/>
  <c r="L16" i="57"/>
  <c r="P16" i="57" s="1"/>
  <c r="O15" i="57"/>
  <c r="L15" i="57"/>
  <c r="P15" i="57" s="1"/>
  <c r="O14" i="57"/>
  <c r="L14" i="57"/>
  <c r="P14" i="57" s="1"/>
  <c r="O13" i="57"/>
  <c r="L13" i="57"/>
  <c r="P13" i="57" s="1"/>
  <c r="L12" i="57"/>
  <c r="O11" i="57"/>
  <c r="O23" i="57" s="1"/>
  <c r="L11" i="57"/>
  <c r="P11" i="57" s="1"/>
  <c r="L10" i="57"/>
  <c r="P10" i="57" s="1"/>
  <c r="P23" i="57" s="1"/>
  <c r="P10" i="59" l="1"/>
  <c r="P23" i="59" s="1"/>
  <c r="P10" i="60"/>
  <c r="P23" i="60" s="1"/>
  <c r="P10" i="61"/>
  <c r="P24" i="61" s="1"/>
  <c r="L23" i="57"/>
</calcChain>
</file>

<file path=xl/sharedStrings.xml><?xml version="1.0" encoding="utf-8"?>
<sst xmlns="http://schemas.openxmlformats.org/spreadsheetml/2006/main" count="824" uniqueCount="68">
  <si>
    <t>H. AYUNTAMIENTO CONSTITUCIONAL DE</t>
  </si>
  <si>
    <t>NOMINAS DE SEGURIDAD PUBLICA</t>
  </si>
  <si>
    <t>SAN DIEGO DE ALEJANDRIA, JALISCO</t>
  </si>
  <si>
    <t>CAPITULO</t>
  </si>
  <si>
    <t>CONCEPTO</t>
  </si>
  <si>
    <t>PARTIDA</t>
  </si>
  <si>
    <t>NOMBRE</t>
  </si>
  <si>
    <t>NOMBRAMIENTO</t>
  </si>
  <si>
    <t>CURP</t>
  </si>
  <si>
    <t>DIAS LABORADOS</t>
  </si>
  <si>
    <t>PERCEPCIONES</t>
  </si>
  <si>
    <t>RETENCIONES</t>
  </si>
  <si>
    <t>NETO A PAGAR</t>
  </si>
  <si>
    <t>FIRMA DE RECIBIDO</t>
  </si>
  <si>
    <t>SUELDO QUINCENAL</t>
  </si>
  <si>
    <t>SUBSIDIO AL EMPLEO</t>
  </si>
  <si>
    <t>APOYO PARA DESPENSA</t>
  </si>
  <si>
    <t>TOTAL</t>
  </si>
  <si>
    <t>ABONOS A PRESTAMOS</t>
  </si>
  <si>
    <t>ISR A RETENER</t>
  </si>
  <si>
    <t>TOTAL RETENCIONES</t>
  </si>
  <si>
    <t>Director</t>
  </si>
  <si>
    <t>Comandante</t>
  </si>
  <si>
    <t>Policía de línea</t>
  </si>
  <si>
    <t>Cordinador de Prevención del Delito</t>
  </si>
  <si>
    <t>Juez Municipal</t>
  </si>
  <si>
    <t>Intendente</t>
  </si>
  <si>
    <t>TOTALES</t>
  </si>
  <si>
    <t>AUTORIZA</t>
  </si>
  <si>
    <t>Vo. Bo.</t>
  </si>
  <si>
    <t>LIC. JORGE ARTURO SILVA SILVA</t>
  </si>
  <si>
    <t>PRESIDENTE MUNICIPAL</t>
  </si>
  <si>
    <t>SINDICO</t>
  </si>
  <si>
    <t>MTRA. ALMA LIZZETTE DEL REFUGIO ANGEL CERRILLO</t>
  </si>
  <si>
    <t>DEL 01 AL 15 DE ENERO 2021</t>
  </si>
  <si>
    <t>CONTRATACIÓN PENDIENTE</t>
  </si>
  <si>
    <t>DEL 16 AL 31 DE ENERO 2021</t>
  </si>
  <si>
    <t>DEL 01 AL 15 DE FEBRERO 2021</t>
  </si>
  <si>
    <t>En proceso de contratación</t>
  </si>
  <si>
    <t>DEL 16 AL 28 DE FEBRERO 2021</t>
  </si>
  <si>
    <t>DEL 01 AL 15 DE MARZO 2021</t>
  </si>
  <si>
    <t>Juez Municipal Interino</t>
  </si>
  <si>
    <t xml:space="preserve">                        DRA. ALMA ELIA BARBA LOPEZ</t>
  </si>
  <si>
    <t>LIC. MARIA ALEJANDRA TRUJILLO VELAZQUEZ</t>
  </si>
  <si>
    <t>DEL 16 AL 31 DE MARZO 2021</t>
  </si>
  <si>
    <t>LICENCIA</t>
  </si>
  <si>
    <t>EN ESPERA DE CONTRATACIÓN</t>
  </si>
  <si>
    <t>DEL 01 AL 15 DE ABRIL 2021</t>
  </si>
  <si>
    <t>DEL 16 AL 30 DE ABRIL 2021</t>
  </si>
  <si>
    <t>EN PROCESO DE CONTRATACIÓN</t>
  </si>
  <si>
    <t>DEL 01 AL 15 DE MAYO 2021</t>
  </si>
  <si>
    <t>DEL 16 AL 31 DE MAYO 2021</t>
  </si>
  <si>
    <t>DEL 01 AL 15 DE JUNIO 2021</t>
  </si>
  <si>
    <t>DEL 16 AL 30 DE JUNIO 2021</t>
  </si>
  <si>
    <t xml:space="preserve">                        MTRA. ALMA LIZZETTE DEL REFUGIO ANGEL CERRILLO</t>
  </si>
  <si>
    <t>DEL 01 AL 15 DE JULIO 2021</t>
  </si>
  <si>
    <t>DEL 16 AL 31 DE JULIO 2021</t>
  </si>
  <si>
    <t>NOMINA DE COMPENSACIONES DEL 01 AL 15 DE JUNIO 2021</t>
  </si>
  <si>
    <t xml:space="preserve">     PERCEPCIONES</t>
  </si>
  <si>
    <t>SUELDO DIARIO</t>
  </si>
  <si>
    <t xml:space="preserve">                        AUTORIZA</t>
  </si>
  <si>
    <t xml:space="preserve">  Vo.Bo.</t>
  </si>
  <si>
    <t xml:space="preserve">      MTRA. ALMA ELIA BARBA LOPEZ</t>
  </si>
  <si>
    <t xml:space="preserve">                           SINDICO</t>
  </si>
  <si>
    <t>PRIMA VACACIONAL</t>
  </si>
  <si>
    <t>DEL 01 DE ENERO AL 30 DE JUNIO 2021</t>
  </si>
  <si>
    <t>MESES LABORADOS</t>
  </si>
  <si>
    <t>*******************************************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</si>
</sst>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F9F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95">
    <xf numFmtId="0" fontId="0" fillId="0" borderId="0" xfId="0"/>
    <xf numFmtId="0" fontId="0" fillId="0" borderId="0" xfId="0"/>
    <xf numFmtId="0" fontId="1" fillId="0" borderId="7" xfId="1" applyBorder="1" applyAlignment="1">
      <alignment horizontal="center"/>
    </xf>
    <xf numFmtId="43" fontId="1" fillId="0" borderId="7" xfId="2" applyFont="1" applyBorder="1"/>
    <xf numFmtId="43" fontId="1" fillId="0" borderId="7" xfId="2" applyFont="1" applyFill="1" applyBorder="1"/>
    <xf numFmtId="43" fontId="4" fillId="0" borderId="7" xfId="1" applyNumberFormat="1" applyFont="1" applyBorder="1"/>
    <xf numFmtId="43" fontId="1" fillId="0" borderId="7" xfId="1" applyNumberFormat="1" applyBorder="1"/>
    <xf numFmtId="0" fontId="1" fillId="2" borderId="7" xfId="1" applyFill="1" applyBorder="1"/>
    <xf numFmtId="0" fontId="9" fillId="2" borderId="7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43" fontId="9" fillId="3" borderId="8" xfId="1" applyNumberFormat="1" applyFont="1" applyFill="1" applyBorder="1" applyAlignment="1">
      <alignment horizontal="center"/>
    </xf>
    <xf numFmtId="43" fontId="9" fillId="2" borderId="7" xfId="0" applyNumberFormat="1" applyFont="1" applyFill="1" applyBorder="1"/>
    <xf numFmtId="43" fontId="1" fillId="0" borderId="7" xfId="4" applyFont="1" applyBorder="1"/>
    <xf numFmtId="2" fontId="1" fillId="0" borderId="7" xfId="0" applyNumberFormat="1" applyFont="1" applyBorder="1"/>
    <xf numFmtId="0" fontId="1" fillId="4" borderId="7" xfId="1" applyFill="1" applyBorder="1"/>
    <xf numFmtId="0" fontId="2" fillId="0" borderId="0" xfId="1" applyFont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1" fillId="0" borderId="7" xfId="1" applyBorder="1"/>
    <xf numFmtId="2" fontId="1" fillId="0" borderId="7" xfId="1" applyNumberFormat="1" applyBorder="1"/>
    <xf numFmtId="0" fontId="1" fillId="0" borderId="7" xfId="1" applyBorder="1" applyAlignment="1">
      <alignment wrapText="1"/>
    </xf>
    <xf numFmtId="43" fontId="1" fillId="0" borderId="7" xfId="4" applyFont="1" applyFill="1" applyBorder="1"/>
    <xf numFmtId="0" fontId="1" fillId="0" borderId="7" xfId="0" applyFont="1" applyBorder="1"/>
    <xf numFmtId="0" fontId="1" fillId="0" borderId="7" xfId="1" applyBorder="1" applyAlignment="1">
      <alignment horizontal="left"/>
    </xf>
    <xf numFmtId="0" fontId="1" fillId="0" borderId="9" xfId="0" applyFont="1" applyBorder="1" applyProtection="1">
      <protection locked="0"/>
    </xf>
    <xf numFmtId="0" fontId="12" fillId="0" borderId="7" xfId="1" applyFont="1" applyBorder="1"/>
    <xf numFmtId="0" fontId="1" fillId="3" borderId="0" xfId="1" applyFill="1"/>
    <xf numFmtId="0" fontId="1" fillId="0" borderId="0" xfId="1"/>
    <xf numFmtId="43" fontId="1" fillId="3" borderId="0" xfId="1" applyNumberFormat="1" applyFill="1"/>
    <xf numFmtId="0" fontId="9" fillId="3" borderId="10" xfId="1" applyFont="1" applyFill="1" applyBorder="1"/>
    <xf numFmtId="43" fontId="11" fillId="3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43" fontId="9" fillId="3" borderId="0" xfId="1" applyNumberFormat="1" applyFont="1" applyFill="1" applyAlignment="1">
      <alignment horizontal="center"/>
    </xf>
    <xf numFmtId="43" fontId="0" fillId="0" borderId="0" xfId="0" applyNumberFormat="1"/>
    <xf numFmtId="0" fontId="9" fillId="3" borderId="0" xfId="1" applyFont="1" applyFill="1" applyAlignment="1">
      <alignment horizontal="center"/>
    </xf>
    <xf numFmtId="43" fontId="9" fillId="3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0" borderId="7" xfId="1" applyBorder="1" applyAlignment="1">
      <alignment vertical="center"/>
    </xf>
    <xf numFmtId="0" fontId="1" fillId="5" borderId="7" xfId="1" applyFill="1" applyBorder="1" applyAlignment="1">
      <alignment vertical="center"/>
    </xf>
    <xf numFmtId="0" fontId="1" fillId="5" borderId="7" xfId="1" applyFill="1" applyBorder="1" applyAlignment="1">
      <alignment horizontal="center"/>
    </xf>
    <xf numFmtId="43" fontId="1" fillId="5" borderId="7" xfId="1" applyNumberFormat="1" applyFill="1" applyBorder="1"/>
    <xf numFmtId="2" fontId="1" fillId="5" borderId="7" xfId="1" applyNumberFormat="1" applyFill="1" applyBorder="1"/>
    <xf numFmtId="43" fontId="1" fillId="5" borderId="7" xfId="2" applyFont="1" applyFill="1" applyBorder="1"/>
    <xf numFmtId="0" fontId="1" fillId="4" borderId="7" xfId="1" applyFill="1" applyBorder="1" applyAlignment="1">
      <alignment vertical="center"/>
    </xf>
    <xf numFmtId="0" fontId="12" fillId="5" borderId="7" xfId="1" applyFont="1" applyFill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43" fontId="1" fillId="5" borderId="7" xfId="4" applyFont="1" applyFill="1" applyBorder="1"/>
    <xf numFmtId="0" fontId="1" fillId="0" borderId="7" xfId="0" applyFont="1" applyBorder="1" applyAlignment="1">
      <alignment vertical="center"/>
    </xf>
    <xf numFmtId="0" fontId="1" fillId="0" borderId="7" xfId="1" applyBorder="1" applyAlignment="1">
      <alignment horizontal="left" vertical="center"/>
    </xf>
    <xf numFmtId="0" fontId="1" fillId="0" borderId="9" xfId="0" applyFont="1" applyBorder="1" applyAlignment="1" applyProtection="1">
      <alignment vertical="center"/>
      <protection locked="0"/>
    </xf>
    <xf numFmtId="0" fontId="12" fillId="0" borderId="7" xfId="1" applyFont="1" applyBorder="1" applyAlignment="1">
      <alignment vertical="center"/>
    </xf>
    <xf numFmtId="0" fontId="1" fillId="5" borderId="7" xfId="1" applyFill="1" applyBorder="1"/>
    <xf numFmtId="43" fontId="4" fillId="5" borderId="7" xfId="1" applyNumberFormat="1" applyFont="1" applyFill="1" applyBorder="1"/>
    <xf numFmtId="0" fontId="12" fillId="5" borderId="7" xfId="1" applyFont="1" applyFill="1" applyBorder="1" applyAlignment="1">
      <alignment wrapText="1"/>
    </xf>
    <xf numFmtId="0" fontId="9" fillId="3" borderId="0" xfId="1" applyFont="1" applyFill="1" applyAlignment="1">
      <alignment horizontal="center"/>
    </xf>
    <xf numFmtId="43" fontId="9" fillId="3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12" fillId="0" borderId="7" xfId="1" applyFont="1" applyBorder="1" applyAlignment="1">
      <alignment wrapText="1"/>
    </xf>
    <xf numFmtId="0" fontId="1" fillId="0" borderId="0" xfId="0" applyFont="1" applyProtection="1">
      <protection locked="0"/>
    </xf>
    <xf numFmtId="0" fontId="1" fillId="0" borderId="7" xfId="0" applyFont="1" applyBorder="1" applyProtection="1">
      <protection locked="0"/>
    </xf>
    <xf numFmtId="43" fontId="3" fillId="0" borderId="7" xfId="1" applyNumberFormat="1" applyFont="1" applyBorder="1" applyAlignment="1">
      <alignment horizontal="center"/>
    </xf>
    <xf numFmtId="0" fontId="1" fillId="0" borderId="7" xfId="4" applyNumberFormat="1" applyFont="1" applyBorder="1" applyAlignment="1">
      <alignment horizontal="center"/>
    </xf>
    <xf numFmtId="0" fontId="9" fillId="3" borderId="0" xfId="1" applyFont="1" applyFill="1" applyAlignment="1">
      <alignment horizontal="center"/>
    </xf>
    <xf numFmtId="43" fontId="9" fillId="3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3" borderId="0" xfId="1" applyFont="1" applyFill="1" applyAlignment="1">
      <alignment horizontal="center"/>
    </xf>
    <xf numFmtId="43" fontId="9" fillId="3" borderId="0" xfId="1" applyNumberFormat="1" applyFont="1" applyFill="1" applyAlignment="1">
      <alignment horizontal="center"/>
    </xf>
    <xf numFmtId="0" fontId="9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9" fillId="3" borderId="0" xfId="1" applyFont="1" applyFill="1" applyAlignment="1">
      <alignment horizontal="center"/>
    </xf>
    <xf numFmtId="43" fontId="9" fillId="3" borderId="0" xfId="1" applyNumberFormat="1" applyFont="1" applyFill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7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" fillId="0" borderId="7" xfId="1" applyFill="1" applyBorder="1"/>
    <xf numFmtId="0" fontId="1" fillId="0" borderId="7" xfId="1" applyFont="1" applyFill="1" applyBorder="1"/>
    <xf numFmtId="0" fontId="1" fillId="0" borderId="7" xfId="1" applyFill="1" applyBorder="1" applyAlignment="1">
      <alignment horizontal="center"/>
    </xf>
    <xf numFmtId="43" fontId="1" fillId="0" borderId="7" xfId="1" applyNumberFormat="1" applyFont="1" applyBorder="1"/>
    <xf numFmtId="2" fontId="1" fillId="0" borderId="7" xfId="1" applyNumberFormat="1" applyFont="1" applyBorder="1"/>
    <xf numFmtId="43" fontId="1" fillId="0" borderId="7" xfId="2" applyNumberFormat="1" applyFont="1" applyFill="1" applyBorder="1"/>
    <xf numFmtId="0" fontId="1" fillId="4" borderId="7" xfId="1" applyFont="1" applyFill="1" applyBorder="1"/>
    <xf numFmtId="0" fontId="1" fillId="0" borderId="7" xfId="1" applyFont="1" applyBorder="1" applyAlignment="1">
      <alignment horizontal="center"/>
    </xf>
    <xf numFmtId="43" fontId="1" fillId="0" borderId="7" xfId="1" applyNumberFormat="1" applyFill="1" applyBorder="1"/>
    <xf numFmtId="0" fontId="12" fillId="0" borderId="7" xfId="1" applyFont="1" applyFill="1" applyBorder="1" applyAlignment="1">
      <alignment wrapText="1"/>
    </xf>
    <xf numFmtId="0" fontId="1" fillId="0" borderId="7" xfId="1" applyFill="1" applyBorder="1" applyAlignment="1">
      <alignment wrapText="1"/>
    </xf>
    <xf numFmtId="0" fontId="1" fillId="0" borderId="7" xfId="1" applyFont="1" applyFill="1" applyBorder="1" applyAlignment="1">
      <alignment horizontal="left"/>
    </xf>
    <xf numFmtId="43" fontId="1" fillId="0" borderId="7" xfId="4" applyNumberFormat="1" applyFont="1" applyFill="1" applyBorder="1"/>
    <xf numFmtId="43" fontId="3" fillId="0" borderId="7" xfId="1" applyNumberFormat="1" applyFont="1" applyFill="1" applyBorder="1" applyAlignment="1">
      <alignment horizontal="center"/>
    </xf>
    <xf numFmtId="0" fontId="1" fillId="0" borderId="7" xfId="1" applyFont="1" applyBorder="1"/>
    <xf numFmtId="0" fontId="1" fillId="3" borderId="0" xfId="1" applyFill="1" applyBorder="1"/>
    <xf numFmtId="0" fontId="9" fillId="3" borderId="0" xfId="1" applyFont="1" applyFill="1" applyBorder="1" applyAlignment="1">
      <alignment horizontal="center"/>
    </xf>
    <xf numFmtId="0" fontId="1" fillId="0" borderId="0" xfId="1" applyFill="1" applyBorder="1"/>
    <xf numFmtId="43" fontId="9" fillId="3" borderId="0" xfId="1" applyNumberFormat="1" applyFont="1" applyFill="1" applyBorder="1" applyAlignment="1">
      <alignment horizontal="center"/>
    </xf>
    <xf numFmtId="43" fontId="9" fillId="3" borderId="0" xfId="1" applyNumberFormat="1" applyFont="1" applyFill="1" applyBorder="1" applyAlignment="1">
      <alignment horizontal="center"/>
    </xf>
    <xf numFmtId="43" fontId="1" fillId="3" borderId="0" xfId="1" applyNumberFormat="1" applyFill="1" applyBorder="1"/>
    <xf numFmtId="0" fontId="9" fillId="3" borderId="0" xfId="1" applyFont="1" applyFill="1" applyBorder="1" applyAlignment="1">
      <alignment horizontal="center"/>
    </xf>
    <xf numFmtId="0" fontId="9" fillId="3" borderId="10" xfId="1" applyFont="1" applyFill="1" applyBorder="1" applyAlignment="1"/>
    <xf numFmtId="43" fontId="11" fillId="3" borderId="0" xfId="1" applyNumberFormat="1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43" fontId="8" fillId="0" borderId="6" xfId="2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wrapText="1"/>
    </xf>
    <xf numFmtId="43" fontId="1" fillId="0" borderId="6" xfId="2" applyFont="1" applyFill="1" applyBorder="1" applyAlignment="1">
      <alignment horizontal="center" wrapText="1"/>
    </xf>
    <xf numFmtId="0" fontId="1" fillId="0" borderId="6" xfId="1" applyFont="1" applyBorder="1" applyAlignment="1">
      <alignment horizontal="right" wrapText="1"/>
    </xf>
    <xf numFmtId="44" fontId="1" fillId="0" borderId="6" xfId="1" applyNumberFormat="1" applyFont="1" applyBorder="1" applyAlignment="1">
      <alignment horizontal="right" wrapText="1"/>
    </xf>
    <xf numFmtId="0" fontId="1" fillId="0" borderId="6" xfId="1" applyBorder="1" applyAlignment="1">
      <alignment horizontal="center" wrapText="1"/>
    </xf>
    <xf numFmtId="43" fontId="1" fillId="0" borderId="6" xfId="2" applyFont="1" applyFill="1" applyBorder="1" applyAlignment="1">
      <alignment horizontal="right" wrapText="1"/>
    </xf>
    <xf numFmtId="44" fontId="1" fillId="0" borderId="6" xfId="1" applyNumberFormat="1" applyBorder="1" applyAlignment="1">
      <alignment horizontal="right" wrapText="1"/>
    </xf>
    <xf numFmtId="0" fontId="0" fillId="6" borderId="7" xfId="0" applyFill="1" applyBorder="1"/>
    <xf numFmtId="0" fontId="16" fillId="6" borderId="7" xfId="0" applyFont="1" applyFill="1" applyBorder="1" applyAlignment="1">
      <alignment horizontal="center"/>
    </xf>
    <xf numFmtId="43" fontId="16" fillId="6" borderId="7" xfId="0" applyNumberFormat="1" applyFont="1" applyFill="1" applyBorder="1"/>
    <xf numFmtId="0" fontId="9" fillId="0" borderId="0" xfId="1" applyFont="1"/>
    <xf numFmtId="43" fontId="9" fillId="0" borderId="0" xfId="2" applyFont="1" applyFill="1" applyBorder="1"/>
    <xf numFmtId="2" fontId="9" fillId="0" borderId="0" xfId="2" applyNumberFormat="1" applyFont="1" applyFill="1" applyBorder="1"/>
    <xf numFmtId="43" fontId="1" fillId="0" borderId="0" xfId="2" applyFill="1" applyBorder="1"/>
    <xf numFmtId="43" fontId="9" fillId="0" borderId="0" xfId="1" applyNumberFormat="1" applyFont="1"/>
    <xf numFmtId="0" fontId="5" fillId="0" borderId="8" xfId="1" applyFont="1" applyBorder="1"/>
    <xf numFmtId="0" fontId="9" fillId="0" borderId="8" xfId="1" applyFont="1" applyBorder="1"/>
    <xf numFmtId="43" fontId="11" fillId="0" borderId="8" xfId="2" applyFont="1" applyFill="1" applyBorder="1"/>
    <xf numFmtId="2" fontId="11" fillId="0" borderId="8" xfId="2" applyNumberFormat="1" applyFont="1" applyFill="1" applyBorder="1"/>
    <xf numFmtId="0" fontId="9" fillId="0" borderId="0" xfId="1" applyFont="1" applyAlignment="1">
      <alignment horizontal="center"/>
    </xf>
    <xf numFmtId="43" fontId="9" fillId="0" borderId="0" xfId="1" applyNumberFormat="1" applyFont="1" applyAlignment="1">
      <alignment horizontal="left"/>
    </xf>
    <xf numFmtId="0" fontId="6" fillId="0" borderId="0" xfId="1" applyFont="1" applyFill="1" applyBorder="1" applyAlignment="1"/>
    <xf numFmtId="0" fontId="5" fillId="0" borderId="0" xfId="1" applyFont="1" applyFill="1" applyBorder="1" applyAlignment="1"/>
    <xf numFmtId="0" fontId="8" fillId="0" borderId="7" xfId="1" applyFont="1" applyFill="1" applyBorder="1" applyAlignment="1">
      <alignment horizontal="center" vertical="center" wrapText="1"/>
    </xf>
    <xf numFmtId="43" fontId="0" fillId="0" borderId="7" xfId="0" applyNumberFormat="1" applyBorder="1"/>
    <xf numFmtId="43" fontId="9" fillId="3" borderId="10" xfId="1" applyNumberFormat="1" applyFont="1" applyFill="1" applyBorder="1" applyAlignment="1">
      <alignment horizontal="center"/>
    </xf>
    <xf numFmtId="0" fontId="1" fillId="0" borderId="7" xfId="1" applyFill="1" applyBorder="1" applyAlignment="1">
      <alignment vertical="center"/>
    </xf>
    <xf numFmtId="0" fontId="1" fillId="4" borderId="7" xfId="1" applyFont="1" applyFill="1" applyBorder="1" applyAlignment="1">
      <alignment vertical="center"/>
    </xf>
  </cellXfs>
  <cellStyles count="16">
    <cellStyle name="Euro" xfId="6"/>
    <cellStyle name="Euro 2" xfId="8"/>
    <cellStyle name="Euro 2 2" xfId="14"/>
    <cellStyle name="Euro 3" xfId="12"/>
    <cellStyle name="Euro 4" xfId="10"/>
    <cellStyle name="Millares 2" xfId="3"/>
    <cellStyle name="Millares 2 2" xfId="4"/>
    <cellStyle name="Millares 3" xfId="2"/>
    <cellStyle name="Millares 3 2" xfId="11"/>
    <cellStyle name="Millares 3 3" xfId="9"/>
    <cellStyle name="Normal" xfId="0" builtinId="0"/>
    <cellStyle name="Normal 2" xfId="1"/>
    <cellStyle name="Normal 2 2" xfId="5"/>
    <cellStyle name="Normal 2 2 2" xfId="15"/>
    <cellStyle name="Normal 3" xfId="7"/>
    <cellStyle name="Normal 3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19052</xdr:rowOff>
    </xdr:from>
    <xdr:to>
      <xdr:col>4</xdr:col>
      <xdr:colOff>180975</xdr:colOff>
      <xdr:row>5</xdr:row>
      <xdr:rowOff>180976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7153A759-11AA-4C0F-A226-5F645242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247652"/>
          <a:ext cx="243840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3</xdr:col>
      <xdr:colOff>752475</xdr:colOff>
      <xdr:row>4</xdr:row>
      <xdr:rowOff>171450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B0BE4022-5106-4F5E-A802-DC960373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28600"/>
          <a:ext cx="22479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3</xdr:col>
      <xdr:colOff>752475</xdr:colOff>
      <xdr:row>4</xdr:row>
      <xdr:rowOff>161925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7152F3D6-812B-4364-8F43-5B784A10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28600"/>
          <a:ext cx="22479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38101</xdr:rowOff>
    </xdr:from>
    <xdr:to>
      <xdr:col>3</xdr:col>
      <xdr:colOff>752475</xdr:colOff>
      <xdr:row>4</xdr:row>
      <xdr:rowOff>152400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DE00366A-D08D-4482-B2D2-C7139439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28601"/>
          <a:ext cx="224790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1</xdr:row>
      <xdr:rowOff>28574</xdr:rowOff>
    </xdr:from>
    <xdr:ext cx="2171700" cy="590549"/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A00BCF16-2229-4B52-B5A5-533909EA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19074"/>
          <a:ext cx="2171700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19050</xdr:rowOff>
    </xdr:from>
    <xdr:to>
      <xdr:col>4</xdr:col>
      <xdr:colOff>9524</xdr:colOff>
      <xdr:row>4</xdr:row>
      <xdr:rowOff>161925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DDD6996A-4871-41BE-ABD2-88D5CB90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4" y="209550"/>
          <a:ext cx="2295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38102</xdr:rowOff>
    </xdr:from>
    <xdr:to>
      <xdr:col>3</xdr:col>
      <xdr:colOff>752475</xdr:colOff>
      <xdr:row>4</xdr:row>
      <xdr:rowOff>142875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204C0EFC-D205-4174-800E-95663A7D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28602"/>
          <a:ext cx="2247900" cy="83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38102</xdr:rowOff>
    </xdr:from>
    <xdr:to>
      <xdr:col>3</xdr:col>
      <xdr:colOff>752475</xdr:colOff>
      <xdr:row>4</xdr:row>
      <xdr:rowOff>171450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C04AC2CE-FC81-4422-954C-EBD039DD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28602"/>
          <a:ext cx="2247900" cy="866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4</xdr:col>
      <xdr:colOff>85725</xdr:colOff>
      <xdr:row>5</xdr:row>
      <xdr:rowOff>171449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D0271B26-D60A-4F63-BDF6-985B174F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514350"/>
          <a:ext cx="2371725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4</xdr:col>
      <xdr:colOff>19051</xdr:colOff>
      <xdr:row>5</xdr:row>
      <xdr:rowOff>209550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694B3F5D-BD4F-4817-A5D6-ACEA5814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04825"/>
          <a:ext cx="2295526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2</xdr:row>
      <xdr:rowOff>47624</xdr:rowOff>
    </xdr:from>
    <xdr:to>
      <xdr:col>3</xdr:col>
      <xdr:colOff>657225</xdr:colOff>
      <xdr:row>5</xdr:row>
      <xdr:rowOff>171448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E40D09F9-E00B-4789-B345-77FC1C65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4" y="428624"/>
          <a:ext cx="2152651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38100</xdr:rowOff>
    </xdr:from>
    <xdr:to>
      <xdr:col>4</xdr:col>
      <xdr:colOff>0</xdr:colOff>
      <xdr:row>5</xdr:row>
      <xdr:rowOff>169637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408301C7-07E6-405E-840D-AE380684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19100"/>
          <a:ext cx="2105025" cy="864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38099</xdr:rowOff>
    </xdr:from>
    <xdr:to>
      <xdr:col>3</xdr:col>
      <xdr:colOff>752475</xdr:colOff>
      <xdr:row>5</xdr:row>
      <xdr:rowOff>142875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1F9708A7-209F-4ACA-823B-6AC72482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419099"/>
          <a:ext cx="2247900" cy="83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38099</xdr:rowOff>
    </xdr:from>
    <xdr:to>
      <xdr:col>3</xdr:col>
      <xdr:colOff>752475</xdr:colOff>
      <xdr:row>5</xdr:row>
      <xdr:rowOff>152400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9A0B15A5-E77C-4799-B1D7-962C20CB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419099"/>
          <a:ext cx="2247900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752475</xdr:colOff>
      <xdr:row>5</xdr:row>
      <xdr:rowOff>171451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1B4167DD-44E4-4B51-8A00-43791654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419100"/>
          <a:ext cx="2247900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3</xdr:col>
      <xdr:colOff>752475</xdr:colOff>
      <xdr:row>4</xdr:row>
      <xdr:rowOff>152400</xdr:rowOff>
    </xdr:to>
    <xdr:pic>
      <xdr:nvPicPr>
        <xdr:cNvPr id="2" name="Picture 1" descr="14072">
          <a:extLst>
            <a:ext uri="{FF2B5EF4-FFF2-40B4-BE49-F238E27FC236}">
              <a16:creationId xmlns:a16="http://schemas.microsoft.com/office/drawing/2014/main" id="{9ED05F4B-119E-49E4-948C-F2BBE8B0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28600"/>
          <a:ext cx="22479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view="pageBreakPreview" topLeftCell="J20" zoomScale="106" zoomScaleNormal="100" zoomScaleSheetLayoutView="106" workbookViewId="0">
      <selection activeCell="P26" sqref="P26"/>
    </sheetView>
  </sheetViews>
  <sheetFormatPr baseColWidth="10" defaultRowHeight="42.75" customHeight="1" x14ac:dyDescent="0.25"/>
  <cols>
    <col min="1" max="1" width="6.85546875" style="1" customWidth="1"/>
    <col min="2" max="4" width="11.5703125" style="1" bestFit="1" customWidth="1"/>
    <col min="5" max="5" width="35" style="1" customWidth="1"/>
    <col min="6" max="6" width="14.5703125" style="1" bestFit="1" customWidth="1"/>
    <col min="7" max="7" width="23.5703125" style="1" bestFit="1" customWidth="1"/>
    <col min="8" max="8" width="11.5703125" style="1" bestFit="1" customWidth="1"/>
    <col min="9" max="9" width="14.7109375" style="1" bestFit="1" customWidth="1"/>
    <col min="10" max="10" width="11.5703125" style="1" bestFit="1" customWidth="1"/>
    <col min="11" max="11" width="14" style="1" bestFit="1" customWidth="1"/>
    <col min="12" max="12" width="14.42578125" style="1" bestFit="1" customWidth="1"/>
    <col min="13" max="13" width="11.5703125" style="1" bestFit="1" customWidth="1"/>
    <col min="14" max="16" width="11.42578125" style="1"/>
    <col min="17" max="17" width="46.140625" style="1" customWidth="1"/>
    <col min="18" max="18" width="4.42578125" style="1" customWidth="1"/>
    <col min="19" max="16384" width="11.42578125" style="1"/>
  </cols>
  <sheetData>
    <row r="1" spans="2:21" ht="18" customHeight="1" x14ac:dyDescent="0.25"/>
    <row r="2" spans="2:21" ht="18" customHeight="1" x14ac:dyDescent="0.25"/>
    <row r="3" spans="2:21" ht="18" customHeight="1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21" ht="18" customHeight="1" x14ac:dyDescent="0.3">
      <c r="B4" s="18"/>
      <c r="C4" s="19"/>
      <c r="D4" s="17"/>
      <c r="E4" s="71" t="s">
        <v>2</v>
      </c>
      <c r="F4" s="71"/>
      <c r="G4" s="71"/>
      <c r="H4" s="17"/>
      <c r="I4" s="71" t="s">
        <v>34</v>
      </c>
      <c r="J4" s="71"/>
      <c r="K4" s="71"/>
      <c r="L4" s="71"/>
      <c r="M4" s="71"/>
      <c r="N4" s="17"/>
      <c r="O4" s="17"/>
      <c r="P4" s="17"/>
      <c r="Q4" s="17"/>
    </row>
    <row r="5" spans="2:21" ht="18" customHeight="1" x14ac:dyDescent="0.3">
      <c r="B5" s="18"/>
      <c r="C5" s="19"/>
      <c r="D5" s="17"/>
      <c r="E5" s="33"/>
      <c r="F5" s="33"/>
      <c r="G5" s="33"/>
      <c r="H5" s="17"/>
      <c r="I5" s="33"/>
      <c r="J5" s="33"/>
      <c r="K5" s="33"/>
      <c r="L5" s="33"/>
      <c r="M5" s="33"/>
      <c r="N5" s="17"/>
      <c r="O5" s="17"/>
      <c r="P5" s="17"/>
      <c r="Q5" s="17"/>
    </row>
    <row r="6" spans="2:21" ht="18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21" ht="24" customHeight="1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21" ht="39.75" customHeight="1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  <c r="U8" s="35"/>
    </row>
    <row r="9" spans="2:21" ht="2.25" customHeight="1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  <c r="U9" s="35"/>
    </row>
    <row r="10" spans="2:21" ht="35.1" customHeight="1" x14ac:dyDescent="0.25">
      <c r="B10" s="2">
        <v>1000</v>
      </c>
      <c r="C10" s="2">
        <v>1100</v>
      </c>
      <c r="D10" s="2">
        <v>113</v>
      </c>
      <c r="E10" s="39"/>
      <c r="F10" s="39" t="s">
        <v>21</v>
      </c>
      <c r="G10" s="39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  <c r="U10" s="35"/>
    </row>
    <row r="11" spans="2:21" ht="35.1" customHeight="1" x14ac:dyDescent="0.25">
      <c r="B11" s="2">
        <v>1000</v>
      </c>
      <c r="C11" s="2">
        <v>1100</v>
      </c>
      <c r="D11" s="2">
        <v>113</v>
      </c>
      <c r="E11" s="39"/>
      <c r="F11" s="39" t="s">
        <v>22</v>
      </c>
      <c r="G11" s="39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  <c r="U11" s="35"/>
    </row>
    <row r="12" spans="2:21" ht="35.1" customHeight="1" x14ac:dyDescent="0.25">
      <c r="B12" s="2">
        <v>1000</v>
      </c>
      <c r="C12" s="2">
        <v>1100</v>
      </c>
      <c r="D12" s="2">
        <v>113</v>
      </c>
      <c r="E12" s="40" t="s">
        <v>35</v>
      </c>
      <c r="F12" s="40" t="s">
        <v>22</v>
      </c>
      <c r="G12" s="40"/>
      <c r="H12" s="41"/>
      <c r="I12" s="42"/>
      <c r="J12" s="43"/>
      <c r="K12" s="43"/>
      <c r="L12" s="44">
        <f t="shared" ref="L12:L22" si="1">I12+J12+K12</f>
        <v>0</v>
      </c>
      <c r="M12" s="44"/>
      <c r="N12" s="44"/>
      <c r="O12" s="44"/>
      <c r="P12" s="44"/>
      <c r="Q12" s="5"/>
      <c r="U12" s="35"/>
    </row>
    <row r="13" spans="2:21" ht="35.1" customHeight="1" x14ac:dyDescent="0.25">
      <c r="B13" s="2">
        <v>1000</v>
      </c>
      <c r="C13" s="2">
        <v>1100</v>
      </c>
      <c r="D13" s="2">
        <v>113</v>
      </c>
      <c r="E13" s="45"/>
      <c r="F13" s="39" t="s">
        <v>23</v>
      </c>
      <c r="G13" s="39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  <c r="U13" s="35"/>
    </row>
    <row r="14" spans="2:21" ht="35.1" customHeight="1" x14ac:dyDescent="0.25">
      <c r="B14" s="2">
        <v>1000</v>
      </c>
      <c r="C14" s="2">
        <v>1100</v>
      </c>
      <c r="D14" s="2">
        <v>113</v>
      </c>
      <c r="E14" s="45"/>
      <c r="F14" s="39" t="s">
        <v>23</v>
      </c>
      <c r="G14" s="39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  <c r="U14" s="35"/>
    </row>
    <row r="15" spans="2:21" ht="35.1" customHeight="1" x14ac:dyDescent="0.25">
      <c r="B15" s="2">
        <v>1000</v>
      </c>
      <c r="C15" s="2">
        <v>1100</v>
      </c>
      <c r="D15" s="2">
        <v>113</v>
      </c>
      <c r="E15" s="39"/>
      <c r="F15" s="39" t="s">
        <v>23</v>
      </c>
      <c r="G15" s="39"/>
      <c r="H15" s="2">
        <v>15</v>
      </c>
      <c r="I15" s="3">
        <v>4412</v>
      </c>
      <c r="J15" s="21">
        <v>0</v>
      </c>
      <c r="K15" s="21">
        <v>150</v>
      </c>
      <c r="L15" s="3">
        <f t="shared" si="1"/>
        <v>4562</v>
      </c>
      <c r="M15" s="3"/>
      <c r="N15" s="3">
        <v>345</v>
      </c>
      <c r="O15" s="3">
        <f t="shared" si="2"/>
        <v>345</v>
      </c>
      <c r="P15" s="4">
        <f t="shared" si="3"/>
        <v>4217</v>
      </c>
      <c r="Q15" s="6"/>
      <c r="U15" s="35"/>
    </row>
    <row r="16" spans="2:21" ht="35.1" customHeight="1" x14ac:dyDescent="0.25">
      <c r="B16" s="2">
        <v>1000</v>
      </c>
      <c r="C16" s="2">
        <v>1100</v>
      </c>
      <c r="D16" s="2">
        <v>113</v>
      </c>
      <c r="E16" s="40" t="s">
        <v>35</v>
      </c>
      <c r="F16" s="40" t="s">
        <v>23</v>
      </c>
      <c r="G16" s="40"/>
      <c r="H16" s="41"/>
      <c r="I16" s="44"/>
      <c r="J16" s="43"/>
      <c r="K16" s="43"/>
      <c r="L16" s="44">
        <f t="shared" si="1"/>
        <v>0</v>
      </c>
      <c r="M16" s="44"/>
      <c r="N16" s="44"/>
      <c r="O16" s="44">
        <f t="shared" si="2"/>
        <v>0</v>
      </c>
      <c r="P16" s="44">
        <f t="shared" si="3"/>
        <v>0</v>
      </c>
      <c r="Q16" s="42"/>
      <c r="U16" s="35"/>
    </row>
    <row r="17" spans="2:21" ht="35.1" customHeight="1" x14ac:dyDescent="0.25">
      <c r="B17" s="2">
        <v>1000</v>
      </c>
      <c r="C17" s="2">
        <v>1100</v>
      </c>
      <c r="D17" s="2">
        <v>113</v>
      </c>
      <c r="E17" s="45"/>
      <c r="F17" s="39" t="s">
        <v>23</v>
      </c>
      <c r="G17" s="39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  <c r="U17" s="35"/>
    </row>
    <row r="18" spans="2:21" ht="36.75" customHeight="1" x14ac:dyDescent="0.25">
      <c r="B18" s="2">
        <v>1000</v>
      </c>
      <c r="C18" s="2">
        <v>1100</v>
      </c>
      <c r="D18" s="2">
        <v>113</v>
      </c>
      <c r="E18" s="40" t="s">
        <v>35</v>
      </c>
      <c r="F18" s="46" t="s">
        <v>24</v>
      </c>
      <c r="G18" s="40"/>
      <c r="H18" s="41"/>
      <c r="I18" s="44"/>
      <c r="J18" s="43"/>
      <c r="K18" s="43"/>
      <c r="L18" s="44">
        <f t="shared" si="1"/>
        <v>0</v>
      </c>
      <c r="M18" s="44"/>
      <c r="N18" s="44"/>
      <c r="O18" s="44"/>
      <c r="P18" s="44"/>
      <c r="Q18" s="6"/>
      <c r="U18" s="35"/>
    </row>
    <row r="19" spans="2:21" ht="35.1" customHeight="1" x14ac:dyDescent="0.25">
      <c r="B19" s="2">
        <v>1000</v>
      </c>
      <c r="C19" s="2">
        <v>1100</v>
      </c>
      <c r="D19" s="2">
        <v>113</v>
      </c>
      <c r="E19" s="39"/>
      <c r="F19" s="47" t="s">
        <v>23</v>
      </c>
      <c r="G19" s="39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" si="4">N19</f>
        <v>345</v>
      </c>
      <c r="P19" s="4">
        <f t="shared" ref="P19" si="5">SUM(L19-O19)</f>
        <v>4217</v>
      </c>
      <c r="Q19" s="6"/>
      <c r="U19" s="35"/>
    </row>
    <row r="20" spans="2:21" ht="35.1" customHeight="1" x14ac:dyDescent="0.25">
      <c r="B20" s="2">
        <v>1000</v>
      </c>
      <c r="C20" s="2">
        <v>1100</v>
      </c>
      <c r="D20" s="2">
        <v>113</v>
      </c>
      <c r="E20" s="40" t="s">
        <v>35</v>
      </c>
      <c r="F20" s="40" t="s">
        <v>23</v>
      </c>
      <c r="G20" s="40"/>
      <c r="H20" s="41"/>
      <c r="I20" s="44"/>
      <c r="J20" s="43"/>
      <c r="K20" s="43"/>
      <c r="L20" s="44">
        <f t="shared" si="1"/>
        <v>0</v>
      </c>
      <c r="M20" s="44"/>
      <c r="N20" s="44"/>
      <c r="O20" s="44"/>
      <c r="P20" s="48">
        <f>L20-O20</f>
        <v>0</v>
      </c>
      <c r="Q20" s="42"/>
      <c r="U20" s="35"/>
    </row>
    <row r="21" spans="2:21" ht="35.1" customHeight="1" x14ac:dyDescent="0.25">
      <c r="B21" s="2">
        <v>1000</v>
      </c>
      <c r="C21" s="2">
        <v>1100</v>
      </c>
      <c r="D21" s="2">
        <v>113</v>
      </c>
      <c r="E21" s="49"/>
      <c r="F21" s="50" t="s">
        <v>25</v>
      </c>
      <c r="G21" s="51"/>
      <c r="H21" s="2">
        <v>15</v>
      </c>
      <c r="I21" s="12">
        <v>5922</v>
      </c>
      <c r="J21" s="13">
        <v>0</v>
      </c>
      <c r="K21" s="13">
        <v>0</v>
      </c>
      <c r="L21" s="3">
        <f t="shared" si="1"/>
        <v>5922</v>
      </c>
      <c r="M21" s="12"/>
      <c r="N21" s="12">
        <v>577</v>
      </c>
      <c r="O21" s="12">
        <v>577</v>
      </c>
      <c r="P21" s="23">
        <f>L21-O21</f>
        <v>5345</v>
      </c>
      <c r="Q21" s="6"/>
      <c r="U21" s="35"/>
    </row>
    <row r="22" spans="2:21" ht="35.1" customHeight="1" x14ac:dyDescent="0.25">
      <c r="B22" s="2">
        <v>1000</v>
      </c>
      <c r="C22" s="2">
        <v>1100</v>
      </c>
      <c r="D22" s="2">
        <v>113</v>
      </c>
      <c r="E22" s="52"/>
      <c r="F22" s="39" t="s">
        <v>26</v>
      </c>
      <c r="G22" s="39"/>
      <c r="H22" s="2">
        <v>15</v>
      </c>
      <c r="I22" s="3">
        <v>2073</v>
      </c>
      <c r="J22" s="21">
        <v>70</v>
      </c>
      <c r="K22" s="21">
        <v>0</v>
      </c>
      <c r="L22" s="3">
        <f t="shared" si="1"/>
        <v>2143</v>
      </c>
      <c r="M22" s="3"/>
      <c r="N22" s="3">
        <v>0</v>
      </c>
      <c r="O22" s="3">
        <v>0</v>
      </c>
      <c r="P22" s="4">
        <f>SUM(L22-O22)</f>
        <v>2143</v>
      </c>
      <c r="Q22" s="6"/>
      <c r="U22" s="35"/>
    </row>
    <row r="23" spans="2:21" ht="35.1" customHeight="1" x14ac:dyDescent="0.25">
      <c r="B23" s="7"/>
      <c r="C23" s="7"/>
      <c r="D23" s="7"/>
      <c r="E23" s="8" t="s">
        <v>27</v>
      </c>
      <c r="F23" s="7"/>
      <c r="G23" s="7"/>
      <c r="H23" s="7"/>
      <c r="I23" s="11">
        <f>SUM(I10:I22)</f>
        <v>46070</v>
      </c>
      <c r="J23" s="11">
        <f t="shared" ref="J23:P23" si="6">SUM(J10:J22)</f>
        <v>70</v>
      </c>
      <c r="K23" s="11">
        <f t="shared" si="6"/>
        <v>1050</v>
      </c>
      <c r="L23" s="11">
        <f t="shared" si="6"/>
        <v>47190</v>
      </c>
      <c r="M23" s="11">
        <f t="shared" si="6"/>
        <v>0</v>
      </c>
      <c r="N23" s="11">
        <f t="shared" si="6"/>
        <v>4333</v>
      </c>
      <c r="O23" s="11">
        <f t="shared" si="6"/>
        <v>4333</v>
      </c>
      <c r="P23" s="11">
        <f t="shared" si="6"/>
        <v>42857</v>
      </c>
      <c r="Q23" s="7"/>
    </row>
    <row r="24" spans="2:21" ht="42.75" customHeight="1" x14ac:dyDescent="0.25">
      <c r="B24" s="28"/>
      <c r="C24" s="28"/>
      <c r="D24" s="28"/>
      <c r="E24" s="90" t="s">
        <v>28</v>
      </c>
      <c r="F24" s="90"/>
      <c r="G24" s="28"/>
      <c r="H24" s="29"/>
      <c r="I24" s="28"/>
      <c r="J24" s="91" t="s">
        <v>29</v>
      </c>
      <c r="K24" s="91"/>
      <c r="L24" s="91"/>
      <c r="M24" s="91"/>
      <c r="N24" s="91"/>
      <c r="O24" s="34"/>
      <c r="P24" s="30"/>
      <c r="Q24" s="28"/>
    </row>
    <row r="25" spans="2:21" ht="42.75" customHeight="1" x14ac:dyDescent="0.25">
      <c r="B25" s="28"/>
      <c r="C25" s="28"/>
      <c r="D25" s="28"/>
      <c r="E25" s="9"/>
      <c r="F25" s="9"/>
      <c r="G25" s="28"/>
      <c r="H25" s="29"/>
      <c r="I25" s="28"/>
      <c r="J25" s="10"/>
      <c r="K25" s="10"/>
      <c r="L25" s="10"/>
      <c r="M25" s="10"/>
      <c r="N25" s="10"/>
      <c r="O25" s="34"/>
      <c r="P25" s="30"/>
      <c r="Q25" s="28"/>
    </row>
    <row r="26" spans="2:21" ht="42.75" customHeight="1" x14ac:dyDescent="0.25">
      <c r="B26" s="28"/>
      <c r="C26" s="28"/>
      <c r="D26" s="28"/>
      <c r="E26" s="31" t="s">
        <v>33</v>
      </c>
      <c r="F26" s="31"/>
      <c r="G26" s="28"/>
      <c r="H26" s="29"/>
      <c r="I26" s="28"/>
      <c r="J26" s="91" t="s">
        <v>30</v>
      </c>
      <c r="K26" s="91"/>
      <c r="L26" s="91"/>
      <c r="M26" s="91"/>
      <c r="N26" s="91"/>
      <c r="O26" s="32"/>
      <c r="P26" s="30"/>
      <c r="Q26" s="28"/>
    </row>
    <row r="27" spans="2:21" ht="42.75" customHeight="1" x14ac:dyDescent="0.25">
      <c r="B27" s="28"/>
      <c r="C27" s="28"/>
      <c r="D27" s="28"/>
      <c r="E27" s="90" t="s">
        <v>31</v>
      </c>
      <c r="F27" s="90"/>
      <c r="G27" s="28"/>
      <c r="H27" s="29"/>
      <c r="I27" s="28"/>
      <c r="J27" s="91" t="s">
        <v>32</v>
      </c>
      <c r="K27" s="91"/>
      <c r="L27" s="91"/>
      <c r="M27" s="91"/>
      <c r="N27" s="91"/>
      <c r="O27" s="34"/>
      <c r="P27" s="30"/>
      <c r="Q27" s="28"/>
    </row>
    <row r="28" spans="2:21" ht="42.75" customHeight="1" x14ac:dyDescent="0.25">
      <c r="E28" s="90"/>
      <c r="F28" s="90"/>
    </row>
  </sheetData>
  <mergeCells count="28">
    <mergeCell ref="E28:F28"/>
    <mergeCell ref="N8:N9"/>
    <mergeCell ref="O8:O9"/>
    <mergeCell ref="E24:F24"/>
    <mergeCell ref="J24:N24"/>
    <mergeCell ref="J26:N26"/>
    <mergeCell ref="E27:F27"/>
    <mergeCell ref="J27:N27"/>
    <mergeCell ref="H7:H9"/>
    <mergeCell ref="I7:L7"/>
    <mergeCell ref="M7:O7"/>
    <mergeCell ref="P7:P9"/>
    <mergeCell ref="Q7:Q9"/>
    <mergeCell ref="I8:I9"/>
    <mergeCell ref="J8:J9"/>
    <mergeCell ref="K8:K9"/>
    <mergeCell ref="L8:L9"/>
    <mergeCell ref="M8:M9"/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5"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workbookViewId="0">
      <selection activeCell="G18" sqref="G18:G22"/>
    </sheetView>
  </sheetViews>
  <sheetFormatPr baseColWidth="10" defaultRowHeight="15" x14ac:dyDescent="0.25"/>
  <cols>
    <col min="1" max="1" width="5.5703125" style="1" customWidth="1"/>
    <col min="2" max="4" width="11.42578125" style="1"/>
    <col min="5" max="5" width="33.85546875" style="1" customWidth="1"/>
    <col min="6" max="7" width="22.85546875" style="1" customWidth="1"/>
    <col min="8" max="16" width="11.42578125" style="1"/>
    <col min="17" max="17" width="34.7109375" style="1" customWidth="1"/>
    <col min="18" max="16384" width="11.42578125" style="1"/>
  </cols>
  <sheetData>
    <row r="2" spans="2:17" ht="20.25" x14ac:dyDescent="0.3">
      <c r="B2" s="15"/>
      <c r="C2" s="16"/>
      <c r="D2" s="17"/>
      <c r="E2" s="71" t="s">
        <v>0</v>
      </c>
      <c r="F2" s="71"/>
      <c r="G2" s="71"/>
      <c r="H2" s="17"/>
      <c r="I2" s="72" t="s">
        <v>1</v>
      </c>
      <c r="J2" s="72"/>
      <c r="K2" s="72"/>
      <c r="L2" s="72"/>
      <c r="M2" s="72"/>
      <c r="N2" s="17"/>
      <c r="O2" s="17"/>
      <c r="P2" s="17"/>
      <c r="Q2" s="17"/>
    </row>
    <row r="3" spans="2:17" ht="18.75" x14ac:dyDescent="0.3">
      <c r="B3" s="18"/>
      <c r="C3" s="19"/>
      <c r="D3" s="17"/>
      <c r="E3" s="71" t="s">
        <v>2</v>
      </c>
      <c r="F3" s="71"/>
      <c r="G3" s="71"/>
      <c r="H3" s="17"/>
      <c r="I3" s="71" t="s">
        <v>51</v>
      </c>
      <c r="J3" s="71"/>
      <c r="K3" s="71"/>
      <c r="L3" s="71"/>
      <c r="M3" s="71"/>
      <c r="N3" s="17"/>
      <c r="O3" s="17"/>
      <c r="P3" s="17"/>
      <c r="Q3" s="17"/>
    </row>
    <row r="4" spans="2:17" ht="18.75" x14ac:dyDescent="0.3">
      <c r="B4" s="18"/>
      <c r="C4" s="19"/>
      <c r="D4" s="17"/>
      <c r="E4" s="67"/>
      <c r="F4" s="67"/>
      <c r="G4" s="67"/>
      <c r="H4" s="17"/>
      <c r="I4" s="67"/>
      <c r="J4" s="67"/>
      <c r="K4" s="67"/>
      <c r="L4" s="67"/>
      <c r="M4" s="67"/>
      <c r="N4" s="17"/>
      <c r="O4" s="17"/>
      <c r="P4" s="17"/>
      <c r="Q4" s="17"/>
    </row>
    <row r="5" spans="2:17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2:17" x14ac:dyDescent="0.25">
      <c r="B6" s="73" t="s">
        <v>3</v>
      </c>
      <c r="C6" s="73" t="s">
        <v>4</v>
      </c>
      <c r="D6" s="73" t="s">
        <v>5</v>
      </c>
      <c r="E6" s="76" t="s">
        <v>6</v>
      </c>
      <c r="F6" s="79" t="s">
        <v>7</v>
      </c>
      <c r="G6" s="82" t="s">
        <v>8</v>
      </c>
      <c r="H6" s="73" t="s">
        <v>9</v>
      </c>
      <c r="I6" s="92" t="s">
        <v>10</v>
      </c>
      <c r="J6" s="93"/>
      <c r="K6" s="93"/>
      <c r="L6" s="94"/>
      <c r="M6" s="95" t="s">
        <v>11</v>
      </c>
      <c r="N6" s="96"/>
      <c r="O6" s="97"/>
      <c r="P6" s="73" t="s">
        <v>12</v>
      </c>
      <c r="Q6" s="85" t="s">
        <v>13</v>
      </c>
    </row>
    <row r="7" spans="2:17" x14ac:dyDescent="0.25">
      <c r="B7" s="74"/>
      <c r="C7" s="74"/>
      <c r="D7" s="74"/>
      <c r="E7" s="77"/>
      <c r="F7" s="80"/>
      <c r="G7" s="83"/>
      <c r="H7" s="74"/>
      <c r="I7" s="73" t="s">
        <v>14</v>
      </c>
      <c r="J7" s="73" t="s">
        <v>15</v>
      </c>
      <c r="K7" s="73" t="s">
        <v>16</v>
      </c>
      <c r="L7" s="88" t="s">
        <v>17</v>
      </c>
      <c r="M7" s="73" t="s">
        <v>18</v>
      </c>
      <c r="N7" s="73" t="s">
        <v>19</v>
      </c>
      <c r="O7" s="79" t="s">
        <v>20</v>
      </c>
      <c r="P7" s="74"/>
      <c r="Q7" s="86"/>
    </row>
    <row r="8" spans="2:17" x14ac:dyDescent="0.25">
      <c r="B8" s="75"/>
      <c r="C8" s="75"/>
      <c r="D8" s="75"/>
      <c r="E8" s="78"/>
      <c r="F8" s="81"/>
      <c r="G8" s="84"/>
      <c r="H8" s="75"/>
      <c r="I8" s="75"/>
      <c r="J8" s="75"/>
      <c r="K8" s="75"/>
      <c r="L8" s="89"/>
      <c r="M8" s="75"/>
      <c r="N8" s="75"/>
      <c r="O8" s="81"/>
      <c r="P8" s="75"/>
      <c r="Q8" s="87"/>
    </row>
    <row r="9" spans="2:17" ht="35.1" customHeight="1" x14ac:dyDescent="0.25">
      <c r="B9" s="2">
        <v>1000</v>
      </c>
      <c r="C9" s="2">
        <v>1100</v>
      </c>
      <c r="D9" s="2">
        <v>113</v>
      </c>
      <c r="E9" s="20"/>
      <c r="F9" s="20" t="s">
        <v>21</v>
      </c>
      <c r="G9" s="20"/>
      <c r="H9" s="2">
        <v>15</v>
      </c>
      <c r="I9" s="6">
        <v>10342</v>
      </c>
      <c r="J9" s="21">
        <v>0</v>
      </c>
      <c r="K9" s="21">
        <v>150</v>
      </c>
      <c r="L9" s="3">
        <f>I9+J9+K9</f>
        <v>10492</v>
      </c>
      <c r="M9" s="4">
        <v>0</v>
      </c>
      <c r="N9" s="3">
        <v>1498</v>
      </c>
      <c r="O9" s="3">
        <v>1498</v>
      </c>
      <c r="P9" s="4">
        <f>L9-O9</f>
        <v>8994</v>
      </c>
      <c r="Q9" s="5"/>
    </row>
    <row r="10" spans="2:17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22</v>
      </c>
      <c r="G10" s="20"/>
      <c r="H10" s="2">
        <v>15</v>
      </c>
      <c r="I10" s="6">
        <v>5673</v>
      </c>
      <c r="J10" s="21">
        <v>0</v>
      </c>
      <c r="K10" s="21">
        <v>150</v>
      </c>
      <c r="L10" s="3">
        <f>I10+J10+K10</f>
        <v>5823</v>
      </c>
      <c r="M10" s="3"/>
      <c r="N10" s="3">
        <v>533</v>
      </c>
      <c r="O10" s="3">
        <f t="shared" ref="O10" si="0">N10</f>
        <v>533</v>
      </c>
      <c r="P10" s="4">
        <f>SUM(L10-O10)</f>
        <v>5290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14" t="s">
        <v>49</v>
      </c>
      <c r="F11" s="20" t="s">
        <v>22</v>
      </c>
      <c r="G11" s="20"/>
      <c r="H11" s="2"/>
      <c r="I11" s="6"/>
      <c r="J11" s="21"/>
      <c r="K11" s="21"/>
      <c r="L11" s="3">
        <f t="shared" ref="L11:L22" si="1">I11+J11+K11</f>
        <v>0</v>
      </c>
      <c r="M11" s="3"/>
      <c r="N11" s="3"/>
      <c r="O11" s="3"/>
      <c r="P11" s="4"/>
      <c r="Q11" s="5"/>
    </row>
    <row r="12" spans="2:17" ht="35.1" customHeight="1" x14ac:dyDescent="0.25">
      <c r="B12" s="2">
        <v>1000</v>
      </c>
      <c r="C12" s="2">
        <v>1100</v>
      </c>
      <c r="D12" s="2">
        <v>113</v>
      </c>
      <c r="E12" s="14"/>
      <c r="F12" s="20" t="s">
        <v>23</v>
      </c>
      <c r="G12" s="20"/>
      <c r="H12" s="2">
        <v>15</v>
      </c>
      <c r="I12" s="3">
        <v>4412</v>
      </c>
      <c r="J12" s="21">
        <v>0</v>
      </c>
      <c r="K12" s="21">
        <v>150</v>
      </c>
      <c r="L12" s="3">
        <f t="shared" si="1"/>
        <v>4562</v>
      </c>
      <c r="M12" s="3"/>
      <c r="N12" s="3">
        <v>345</v>
      </c>
      <c r="O12" s="3">
        <f t="shared" ref="O12:O16" si="2">N12</f>
        <v>345</v>
      </c>
      <c r="P12" s="4">
        <f>SUM(L12-O12)</f>
        <v>4217</v>
      </c>
      <c r="Q12" s="5"/>
    </row>
    <row r="13" spans="2:17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si="2"/>
        <v>345</v>
      </c>
      <c r="P13" s="4">
        <f t="shared" ref="P13:P16" si="3"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4" t="s">
        <v>49</v>
      </c>
      <c r="F14" s="20" t="s">
        <v>23</v>
      </c>
      <c r="G14" s="20"/>
      <c r="H14" s="2"/>
      <c r="I14" s="3"/>
      <c r="J14" s="21"/>
      <c r="K14" s="21"/>
      <c r="L14" s="3">
        <f t="shared" si="1"/>
        <v>0</v>
      </c>
      <c r="M14" s="3"/>
      <c r="N14" s="3"/>
      <c r="O14" s="3">
        <f t="shared" si="2"/>
        <v>0</v>
      </c>
      <c r="P14" s="4">
        <f t="shared" si="3"/>
        <v>0</v>
      </c>
      <c r="Q14" s="6"/>
    </row>
    <row r="15" spans="2:17" ht="35.1" customHeight="1" x14ac:dyDescent="0.25">
      <c r="B15" s="2">
        <v>1000</v>
      </c>
      <c r="C15" s="2">
        <v>1100</v>
      </c>
      <c r="D15" s="2">
        <v>113</v>
      </c>
      <c r="E15" s="14" t="s">
        <v>49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4"/>
      <c r="F16" s="20" t="s">
        <v>23</v>
      </c>
      <c r="G16" s="20"/>
      <c r="H16" s="2">
        <v>15</v>
      </c>
      <c r="I16" s="3">
        <v>4412</v>
      </c>
      <c r="J16" s="21">
        <v>0</v>
      </c>
      <c r="K16" s="21">
        <v>150</v>
      </c>
      <c r="L16" s="3">
        <f t="shared" si="1"/>
        <v>4562</v>
      </c>
      <c r="M16" s="3"/>
      <c r="N16" s="3">
        <v>345</v>
      </c>
      <c r="O16" s="3">
        <f t="shared" si="2"/>
        <v>345</v>
      </c>
      <c r="P16" s="4">
        <f t="shared" si="3"/>
        <v>4217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4" t="s">
        <v>49</v>
      </c>
      <c r="F17" s="59" t="s">
        <v>24</v>
      </c>
      <c r="G17" s="20"/>
      <c r="H17" s="2"/>
      <c r="I17" s="3"/>
      <c r="J17" s="21"/>
      <c r="K17" s="21"/>
      <c r="L17" s="3">
        <f t="shared" si="1"/>
        <v>0</v>
      </c>
      <c r="M17" s="3"/>
      <c r="N17" s="3"/>
      <c r="O17" s="3"/>
      <c r="P17" s="4"/>
      <c r="Q17" s="6"/>
    </row>
    <row r="18" spans="2:17" ht="35.1" customHeight="1" x14ac:dyDescent="0.25">
      <c r="B18" s="2">
        <v>1000</v>
      </c>
      <c r="C18" s="2">
        <v>1100</v>
      </c>
      <c r="D18" s="2">
        <v>113</v>
      </c>
      <c r="E18" s="20"/>
      <c r="F18" s="22" t="s">
        <v>23</v>
      </c>
      <c r="G18" s="20"/>
      <c r="H18" s="2">
        <v>15</v>
      </c>
      <c r="I18" s="3">
        <v>4412</v>
      </c>
      <c r="J18" s="21">
        <v>0</v>
      </c>
      <c r="K18" s="21">
        <v>150</v>
      </c>
      <c r="L18" s="3">
        <f t="shared" si="1"/>
        <v>4562</v>
      </c>
      <c r="M18" s="3"/>
      <c r="N18" s="3">
        <v>345</v>
      </c>
      <c r="O18" s="3">
        <f t="shared" ref="O18:O19" si="4">N18</f>
        <v>345</v>
      </c>
      <c r="P18" s="4">
        <f t="shared" ref="P18:P19" si="5">SUM(L18-O18)</f>
        <v>4217</v>
      </c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20"/>
      <c r="F19" s="20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si="4"/>
        <v>345</v>
      </c>
      <c r="P19" s="4">
        <f t="shared" si="5"/>
        <v>4217</v>
      </c>
      <c r="Q19" s="6"/>
    </row>
    <row r="20" spans="2:17" ht="35.1" customHeight="1" x14ac:dyDescent="0.3">
      <c r="B20" s="2">
        <v>1000</v>
      </c>
      <c r="C20" s="2">
        <v>1100</v>
      </c>
      <c r="D20" s="2">
        <v>113</v>
      </c>
      <c r="E20" s="24"/>
      <c r="F20" s="25" t="s">
        <v>25</v>
      </c>
      <c r="G20" s="61"/>
      <c r="H20" s="2"/>
      <c r="I20" s="12"/>
      <c r="J20" s="13"/>
      <c r="K20" s="13"/>
      <c r="L20" s="3"/>
      <c r="M20" s="12"/>
      <c r="N20" s="12"/>
      <c r="O20" s="12"/>
      <c r="P20" s="23"/>
      <c r="Q20" s="62" t="s">
        <v>45</v>
      </c>
    </row>
    <row r="21" spans="2:17" ht="35.1" customHeight="1" x14ac:dyDescent="0.25">
      <c r="B21" s="2">
        <v>1000</v>
      </c>
      <c r="C21" s="2">
        <v>1100</v>
      </c>
      <c r="D21" s="2">
        <v>113</v>
      </c>
      <c r="E21" s="24"/>
      <c r="F21" s="25" t="s">
        <v>41</v>
      </c>
      <c r="G21" s="61"/>
      <c r="H21" s="63">
        <v>15</v>
      </c>
      <c r="I21" s="12">
        <v>5922</v>
      </c>
      <c r="J21" s="13">
        <v>0</v>
      </c>
      <c r="K21" s="13">
        <v>0</v>
      </c>
      <c r="L21" s="3">
        <f t="shared" ref="L21" si="6">I21+J21+K21</f>
        <v>5922</v>
      </c>
      <c r="M21" s="12"/>
      <c r="N21" s="12">
        <v>577</v>
      </c>
      <c r="O21" s="12">
        <v>577</v>
      </c>
      <c r="P21" s="23">
        <f>L21-O21</f>
        <v>5345</v>
      </c>
      <c r="Q21" s="6"/>
    </row>
    <row r="22" spans="2:17" ht="35.1" customHeight="1" x14ac:dyDescent="0.25">
      <c r="B22" s="2">
        <v>1000</v>
      </c>
      <c r="C22" s="2">
        <v>1100</v>
      </c>
      <c r="D22" s="2">
        <v>113</v>
      </c>
      <c r="E22" s="27"/>
      <c r="F22" s="20" t="s">
        <v>26</v>
      </c>
      <c r="G22" s="20"/>
      <c r="H22" s="2">
        <v>15</v>
      </c>
      <c r="I22" s="3">
        <v>2073</v>
      </c>
      <c r="J22" s="21">
        <v>70</v>
      </c>
      <c r="K22" s="21">
        <v>0</v>
      </c>
      <c r="L22" s="3">
        <f t="shared" si="1"/>
        <v>2143</v>
      </c>
      <c r="M22" s="3"/>
      <c r="N22" s="3">
        <v>0</v>
      </c>
      <c r="O22" s="3">
        <v>0</v>
      </c>
      <c r="P22" s="4">
        <f>SUM(L22-O22)</f>
        <v>2143</v>
      </c>
      <c r="Q22" s="6"/>
    </row>
    <row r="23" spans="2:17" ht="35.1" customHeight="1" x14ac:dyDescent="0.25">
      <c r="B23" s="7"/>
      <c r="C23" s="7"/>
      <c r="D23" s="7"/>
      <c r="E23" s="8" t="s">
        <v>27</v>
      </c>
      <c r="F23" s="7"/>
      <c r="G23" s="7"/>
      <c r="H23" s="7"/>
      <c r="I23" s="11">
        <f>SUM(I9:I22)</f>
        <v>46070</v>
      </c>
      <c r="J23" s="11">
        <f t="shared" ref="J23:P23" si="7">SUM(J9:J22)</f>
        <v>70</v>
      </c>
      <c r="K23" s="11">
        <f t="shared" si="7"/>
        <v>1050</v>
      </c>
      <c r="L23" s="11">
        <f t="shared" si="7"/>
        <v>47190</v>
      </c>
      <c r="M23" s="11">
        <f t="shared" si="7"/>
        <v>0</v>
      </c>
      <c r="N23" s="11">
        <f t="shared" si="7"/>
        <v>4333</v>
      </c>
      <c r="O23" s="11">
        <f t="shared" si="7"/>
        <v>4333</v>
      </c>
      <c r="P23" s="11">
        <f t="shared" si="7"/>
        <v>42857</v>
      </c>
      <c r="Q23" s="7"/>
    </row>
    <row r="24" spans="2:17" x14ac:dyDescent="0.25">
      <c r="B24" s="28"/>
      <c r="C24" s="28"/>
      <c r="D24" s="28"/>
      <c r="E24" s="90" t="s">
        <v>28</v>
      </c>
      <c r="F24" s="90"/>
      <c r="G24" s="28"/>
      <c r="H24" s="29"/>
      <c r="I24" s="28"/>
      <c r="J24" s="91" t="s">
        <v>29</v>
      </c>
      <c r="K24" s="91"/>
      <c r="L24" s="91"/>
      <c r="M24" s="91"/>
      <c r="N24" s="91"/>
      <c r="O24" s="69"/>
      <c r="P24" s="30"/>
      <c r="Q24" s="28"/>
    </row>
    <row r="25" spans="2:17" x14ac:dyDescent="0.25">
      <c r="B25" s="28"/>
      <c r="C25" s="28"/>
      <c r="D25" s="28"/>
      <c r="E25" s="68"/>
      <c r="F25" s="68"/>
      <c r="G25" s="28"/>
      <c r="H25" s="29"/>
      <c r="I25" s="28"/>
      <c r="J25" s="69"/>
      <c r="K25" s="69"/>
      <c r="L25" s="69"/>
      <c r="M25" s="69"/>
      <c r="N25" s="69"/>
      <c r="O25" s="69"/>
      <c r="P25" s="30"/>
      <c r="Q25" s="28"/>
    </row>
    <row r="26" spans="2:17" x14ac:dyDescent="0.25">
      <c r="B26" s="28"/>
      <c r="C26" s="28"/>
      <c r="D26" s="28"/>
      <c r="E26" s="68"/>
      <c r="F26" s="68"/>
      <c r="G26" s="28"/>
      <c r="H26" s="29"/>
      <c r="I26" s="28"/>
      <c r="J26" s="69"/>
      <c r="K26" s="69"/>
      <c r="L26" s="69"/>
      <c r="M26" s="69"/>
      <c r="N26" s="69"/>
      <c r="O26" s="69"/>
      <c r="P26" s="30"/>
      <c r="Q26" s="28"/>
    </row>
    <row r="27" spans="2:17" x14ac:dyDescent="0.25">
      <c r="B27" s="28"/>
      <c r="C27" s="28"/>
      <c r="D27" s="28"/>
      <c r="E27" s="68"/>
      <c r="F27" s="68"/>
      <c r="G27" s="28"/>
      <c r="H27" s="29"/>
      <c r="I27" s="28"/>
      <c r="J27" s="69"/>
      <c r="K27" s="69"/>
      <c r="L27" s="69"/>
      <c r="M27" s="69"/>
      <c r="N27" s="69"/>
      <c r="O27" s="69"/>
      <c r="P27" s="30"/>
      <c r="Q27" s="28"/>
    </row>
    <row r="28" spans="2:17" x14ac:dyDescent="0.25">
      <c r="B28" s="28"/>
      <c r="C28" s="28"/>
      <c r="D28" s="28"/>
      <c r="E28" s="9"/>
      <c r="F28" s="9"/>
      <c r="G28" s="28"/>
      <c r="H28" s="29"/>
      <c r="I28" s="28"/>
      <c r="J28" s="10"/>
      <c r="K28" s="10"/>
      <c r="L28" s="10"/>
      <c r="M28" s="10"/>
      <c r="N28" s="10"/>
      <c r="O28" s="69"/>
      <c r="P28" s="30"/>
      <c r="Q28" s="28"/>
    </row>
    <row r="29" spans="2:17" x14ac:dyDescent="0.25">
      <c r="B29" s="28"/>
      <c r="C29" s="28"/>
      <c r="D29" s="28"/>
      <c r="E29" s="31" t="s">
        <v>42</v>
      </c>
      <c r="F29" s="31"/>
      <c r="G29" s="28"/>
      <c r="H29" s="29"/>
      <c r="I29" s="28"/>
      <c r="J29" s="91" t="s">
        <v>43</v>
      </c>
      <c r="K29" s="91"/>
      <c r="L29" s="91"/>
      <c r="M29" s="91"/>
      <c r="N29" s="91"/>
      <c r="O29" s="32"/>
      <c r="P29" s="30"/>
      <c r="Q29" s="28"/>
    </row>
    <row r="30" spans="2:17" x14ac:dyDescent="0.25">
      <c r="B30" s="28"/>
      <c r="C30" s="28"/>
      <c r="D30" s="28"/>
      <c r="E30" s="90" t="s">
        <v>31</v>
      </c>
      <c r="F30" s="90"/>
      <c r="G30" s="28"/>
      <c r="H30" s="29"/>
      <c r="I30" s="28"/>
      <c r="J30" s="91" t="s">
        <v>32</v>
      </c>
      <c r="K30" s="91"/>
      <c r="L30" s="91"/>
      <c r="M30" s="91"/>
      <c r="N30" s="91"/>
      <c r="O30" s="69"/>
      <c r="P30" s="30"/>
      <c r="Q30" s="28"/>
    </row>
  </sheetData>
  <mergeCells count="27">
    <mergeCell ref="E2:G2"/>
    <mergeCell ref="I2:M2"/>
    <mergeCell ref="E3:G3"/>
    <mergeCell ref="I3:M3"/>
    <mergeCell ref="B6:B8"/>
    <mergeCell ref="C6:C8"/>
    <mergeCell ref="D6:D8"/>
    <mergeCell ref="E6:E8"/>
    <mergeCell ref="F6:F8"/>
    <mergeCell ref="G6:G8"/>
    <mergeCell ref="P6:P8"/>
    <mergeCell ref="Q6:Q8"/>
    <mergeCell ref="I7:I8"/>
    <mergeCell ref="J7:J8"/>
    <mergeCell ref="K7:K8"/>
    <mergeCell ref="L7:L8"/>
    <mergeCell ref="M7:M8"/>
    <mergeCell ref="E30:F30"/>
    <mergeCell ref="J30:N30"/>
    <mergeCell ref="H6:H8"/>
    <mergeCell ref="I6:L6"/>
    <mergeCell ref="M6:O6"/>
    <mergeCell ref="N7:N8"/>
    <mergeCell ref="O7:O8"/>
    <mergeCell ref="E24:F24"/>
    <mergeCell ref="J24:N24"/>
    <mergeCell ref="J29:N29"/>
  </mergeCells>
  <pageMargins left="0.7" right="0.7" top="0.75" bottom="0.75" header="0.3" footer="0.3"/>
  <pageSetup paperSize="5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topLeftCell="F1" workbookViewId="0">
      <selection activeCell="G9" sqref="G9"/>
    </sheetView>
  </sheetViews>
  <sheetFormatPr baseColWidth="10" defaultRowHeight="15" x14ac:dyDescent="0.25"/>
  <cols>
    <col min="1" max="1" width="5.5703125" style="1" customWidth="1"/>
    <col min="2" max="4" width="11.42578125" style="1"/>
    <col min="5" max="5" width="33.85546875" style="1" customWidth="1"/>
    <col min="6" max="7" width="22.85546875" style="1" customWidth="1"/>
    <col min="8" max="16" width="11.42578125" style="1"/>
    <col min="17" max="17" width="34.7109375" style="1" customWidth="1"/>
    <col min="18" max="16384" width="11.42578125" style="1"/>
  </cols>
  <sheetData>
    <row r="2" spans="2:17" ht="20.25" x14ac:dyDescent="0.3">
      <c r="B2" s="98"/>
      <c r="C2" s="99"/>
      <c r="D2" s="100"/>
      <c r="E2" s="101" t="s">
        <v>0</v>
      </c>
      <c r="F2" s="101"/>
      <c r="G2" s="101"/>
      <c r="H2" s="100"/>
      <c r="I2" s="102" t="s">
        <v>1</v>
      </c>
      <c r="J2" s="102"/>
      <c r="K2" s="102"/>
      <c r="L2" s="102"/>
      <c r="M2" s="102"/>
      <c r="N2" s="100"/>
      <c r="O2" s="100"/>
      <c r="P2" s="100"/>
      <c r="Q2" s="100"/>
    </row>
    <row r="3" spans="2:17" ht="18.75" x14ac:dyDescent="0.3">
      <c r="B3" s="103"/>
      <c r="C3" s="104"/>
      <c r="D3" s="100"/>
      <c r="E3" s="101" t="s">
        <v>2</v>
      </c>
      <c r="F3" s="101"/>
      <c r="G3" s="101"/>
      <c r="H3" s="100"/>
      <c r="I3" s="101" t="s">
        <v>52</v>
      </c>
      <c r="J3" s="101"/>
      <c r="K3" s="101"/>
      <c r="L3" s="101"/>
      <c r="M3" s="101"/>
      <c r="N3" s="100"/>
      <c r="O3" s="100"/>
      <c r="P3" s="100"/>
      <c r="Q3" s="100"/>
    </row>
    <row r="4" spans="2:17" ht="18.75" x14ac:dyDescent="0.3">
      <c r="B4" s="103"/>
      <c r="C4" s="104"/>
      <c r="D4" s="100"/>
      <c r="E4" s="105"/>
      <c r="F4" s="105"/>
      <c r="G4" s="105"/>
      <c r="H4" s="100"/>
      <c r="I4" s="105"/>
      <c r="J4" s="105"/>
      <c r="K4" s="105"/>
      <c r="L4" s="105"/>
      <c r="M4" s="105"/>
      <c r="N4" s="100"/>
      <c r="O4" s="100"/>
      <c r="P4" s="100"/>
      <c r="Q4" s="100"/>
    </row>
    <row r="5" spans="2:17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17" x14ac:dyDescent="0.25">
      <c r="B6" s="106" t="s">
        <v>3</v>
      </c>
      <c r="C6" s="106" t="s">
        <v>4</v>
      </c>
      <c r="D6" s="106" t="s">
        <v>5</v>
      </c>
      <c r="E6" s="107" t="s">
        <v>6</v>
      </c>
      <c r="F6" s="108" t="s">
        <v>7</v>
      </c>
      <c r="G6" s="109" t="s">
        <v>8</v>
      </c>
      <c r="H6" s="106" t="s">
        <v>9</v>
      </c>
      <c r="I6" s="110" t="s">
        <v>10</v>
      </c>
      <c r="J6" s="111"/>
      <c r="K6" s="111"/>
      <c r="L6" s="112"/>
      <c r="M6" s="113" t="s">
        <v>11</v>
      </c>
      <c r="N6" s="114"/>
      <c r="O6" s="115"/>
      <c r="P6" s="106" t="s">
        <v>12</v>
      </c>
      <c r="Q6" s="116" t="s">
        <v>13</v>
      </c>
    </row>
    <row r="7" spans="2:17" x14ac:dyDescent="0.25">
      <c r="B7" s="117"/>
      <c r="C7" s="117"/>
      <c r="D7" s="117"/>
      <c r="E7" s="118"/>
      <c r="F7" s="119"/>
      <c r="G7" s="120"/>
      <c r="H7" s="117"/>
      <c r="I7" s="106" t="s">
        <v>14</v>
      </c>
      <c r="J7" s="106" t="s">
        <v>15</v>
      </c>
      <c r="K7" s="106" t="s">
        <v>16</v>
      </c>
      <c r="L7" s="121" t="s">
        <v>17</v>
      </c>
      <c r="M7" s="106" t="s">
        <v>18</v>
      </c>
      <c r="N7" s="106" t="s">
        <v>19</v>
      </c>
      <c r="O7" s="108" t="s">
        <v>20</v>
      </c>
      <c r="P7" s="117"/>
      <c r="Q7" s="122"/>
    </row>
    <row r="8" spans="2:17" x14ac:dyDescent="0.25">
      <c r="B8" s="123"/>
      <c r="C8" s="123"/>
      <c r="D8" s="123"/>
      <c r="E8" s="124"/>
      <c r="F8" s="125"/>
      <c r="G8" s="126"/>
      <c r="H8" s="123"/>
      <c r="I8" s="123"/>
      <c r="J8" s="123"/>
      <c r="K8" s="123"/>
      <c r="L8" s="127"/>
      <c r="M8" s="123"/>
      <c r="N8" s="123"/>
      <c r="O8" s="125"/>
      <c r="P8" s="123"/>
      <c r="Q8" s="128"/>
    </row>
    <row r="9" spans="2:17" ht="35.1" customHeight="1" x14ac:dyDescent="0.25">
      <c r="B9" s="2">
        <v>1000</v>
      </c>
      <c r="C9" s="2">
        <v>1100</v>
      </c>
      <c r="D9" s="2">
        <v>113</v>
      </c>
      <c r="E9" s="193" t="s">
        <v>67</v>
      </c>
      <c r="F9" s="129" t="s">
        <v>21</v>
      </c>
      <c r="G9" s="193" t="s">
        <v>67</v>
      </c>
      <c r="H9" s="131">
        <v>15</v>
      </c>
      <c r="I9" s="132">
        <v>10342</v>
      </c>
      <c r="J9" s="133">
        <v>0</v>
      </c>
      <c r="K9" s="133">
        <v>150</v>
      </c>
      <c r="L9" s="3">
        <f>I9+J9+K9</f>
        <v>10492</v>
      </c>
      <c r="M9" s="4">
        <v>0</v>
      </c>
      <c r="N9" s="3">
        <v>1498</v>
      </c>
      <c r="O9" s="3">
        <v>1498</v>
      </c>
      <c r="P9" s="134">
        <f>L9-O9</f>
        <v>8994</v>
      </c>
      <c r="Q9" s="5"/>
    </row>
    <row r="10" spans="2:17" ht="35.1" customHeight="1" x14ac:dyDescent="0.25">
      <c r="B10" s="2">
        <v>1000</v>
      </c>
      <c r="C10" s="2">
        <v>1100</v>
      </c>
      <c r="D10" s="2">
        <v>113</v>
      </c>
      <c r="E10" s="193" t="s">
        <v>67</v>
      </c>
      <c r="F10" s="129" t="s">
        <v>22</v>
      </c>
      <c r="G10" s="193" t="s">
        <v>67</v>
      </c>
      <c r="H10" s="131">
        <v>15</v>
      </c>
      <c r="I10" s="132">
        <v>5673</v>
      </c>
      <c r="J10" s="133">
        <v>0</v>
      </c>
      <c r="K10" s="133">
        <v>150</v>
      </c>
      <c r="L10" s="3">
        <f>I10+J10+K10</f>
        <v>5823</v>
      </c>
      <c r="M10" s="3"/>
      <c r="N10" s="3">
        <v>533</v>
      </c>
      <c r="O10" s="3">
        <f t="shared" ref="O10" si="0">N10</f>
        <v>533</v>
      </c>
      <c r="P10" s="134">
        <f>SUM(L10-O10)</f>
        <v>5290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135" t="s">
        <v>49</v>
      </c>
      <c r="F11" s="129" t="s">
        <v>22</v>
      </c>
      <c r="G11" s="130"/>
      <c r="H11" s="131"/>
      <c r="I11" s="132"/>
      <c r="J11" s="133"/>
      <c r="K11" s="133"/>
      <c r="L11" s="3">
        <f t="shared" ref="L11:L22" si="1">I11+J11+K11</f>
        <v>0</v>
      </c>
      <c r="M11" s="3"/>
      <c r="N11" s="3"/>
      <c r="O11" s="3"/>
      <c r="P11" s="134"/>
      <c r="Q11" s="5"/>
    </row>
    <row r="12" spans="2:17" ht="35.1" customHeight="1" x14ac:dyDescent="0.25">
      <c r="B12" s="136">
        <v>1000</v>
      </c>
      <c r="C12" s="2">
        <v>1100</v>
      </c>
      <c r="D12" s="131">
        <v>113</v>
      </c>
      <c r="E12" s="193" t="s">
        <v>67</v>
      </c>
      <c r="F12" s="129" t="s">
        <v>23</v>
      </c>
      <c r="G12" s="193" t="s">
        <v>67</v>
      </c>
      <c r="H12" s="131">
        <v>15</v>
      </c>
      <c r="I12" s="3">
        <v>4412</v>
      </c>
      <c r="J12" s="133">
        <v>0</v>
      </c>
      <c r="K12" s="133">
        <v>150</v>
      </c>
      <c r="L12" s="3">
        <f t="shared" si="1"/>
        <v>4562</v>
      </c>
      <c r="M12" s="3"/>
      <c r="N12" s="3">
        <v>345</v>
      </c>
      <c r="O12" s="3">
        <f t="shared" ref="O12:O19" si="2">N12</f>
        <v>345</v>
      </c>
      <c r="P12" s="134">
        <f>SUM(L12-O12)</f>
        <v>4217</v>
      </c>
      <c r="Q12" s="5"/>
    </row>
    <row r="13" spans="2:17" ht="35.1" customHeight="1" x14ac:dyDescent="0.25">
      <c r="B13" s="136">
        <v>1000</v>
      </c>
      <c r="C13" s="2">
        <v>1100</v>
      </c>
      <c r="D13" s="2">
        <v>113</v>
      </c>
      <c r="E13" s="193" t="s">
        <v>67</v>
      </c>
      <c r="F13" s="130" t="s">
        <v>23</v>
      </c>
      <c r="G13" s="193" t="s">
        <v>67</v>
      </c>
      <c r="H13" s="131">
        <v>15</v>
      </c>
      <c r="I13" s="3">
        <v>4412</v>
      </c>
      <c r="J13" s="133">
        <v>0</v>
      </c>
      <c r="K13" s="133">
        <v>150</v>
      </c>
      <c r="L13" s="3">
        <f t="shared" si="1"/>
        <v>4562</v>
      </c>
      <c r="M13" s="3"/>
      <c r="N13" s="3">
        <v>345</v>
      </c>
      <c r="O13" s="3">
        <f t="shared" si="2"/>
        <v>345</v>
      </c>
      <c r="P13" s="134">
        <f t="shared" ref="P13:P19" si="3"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35" t="s">
        <v>49</v>
      </c>
      <c r="F14" s="129" t="s">
        <v>23</v>
      </c>
      <c r="G14" s="130"/>
      <c r="H14" s="131"/>
      <c r="I14" s="3"/>
      <c r="J14" s="133"/>
      <c r="K14" s="133"/>
      <c r="L14" s="3">
        <f t="shared" si="1"/>
        <v>0</v>
      </c>
      <c r="M14" s="3"/>
      <c r="N14" s="3"/>
      <c r="O14" s="3">
        <f t="shared" si="2"/>
        <v>0</v>
      </c>
      <c r="P14" s="134">
        <f t="shared" si="3"/>
        <v>0</v>
      </c>
      <c r="Q14" s="6"/>
    </row>
    <row r="15" spans="2:17" ht="35.1" customHeight="1" x14ac:dyDescent="0.25">
      <c r="B15" s="131">
        <v>1000</v>
      </c>
      <c r="C15" s="131">
        <v>1100</v>
      </c>
      <c r="D15" s="131">
        <v>113</v>
      </c>
      <c r="E15" s="135" t="s">
        <v>49</v>
      </c>
      <c r="F15" s="129" t="s">
        <v>23</v>
      </c>
      <c r="G15" s="129"/>
      <c r="H15" s="131"/>
      <c r="I15" s="3"/>
      <c r="J15" s="133"/>
      <c r="K15" s="133"/>
      <c r="L15" s="3">
        <f t="shared" si="1"/>
        <v>0</v>
      </c>
      <c r="M15" s="3"/>
      <c r="N15" s="3"/>
      <c r="O15" s="3">
        <f t="shared" si="2"/>
        <v>0</v>
      </c>
      <c r="P15" s="134">
        <f t="shared" si="3"/>
        <v>0</v>
      </c>
      <c r="Q15" s="137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93" t="s">
        <v>67</v>
      </c>
      <c r="F16" s="129" t="s">
        <v>23</v>
      </c>
      <c r="G16" s="193" t="s">
        <v>67</v>
      </c>
      <c r="H16" s="131">
        <v>15</v>
      </c>
      <c r="I16" s="3">
        <v>4412</v>
      </c>
      <c r="J16" s="133">
        <v>0</v>
      </c>
      <c r="K16" s="133">
        <v>150</v>
      </c>
      <c r="L16" s="3">
        <f t="shared" si="1"/>
        <v>4562</v>
      </c>
      <c r="M16" s="3"/>
      <c r="N16" s="3">
        <v>345</v>
      </c>
      <c r="O16" s="3">
        <f t="shared" si="2"/>
        <v>345</v>
      </c>
      <c r="P16" s="134">
        <f t="shared" si="3"/>
        <v>4217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93" t="s">
        <v>67</v>
      </c>
      <c r="F17" s="138" t="s">
        <v>24</v>
      </c>
      <c r="G17" s="193" t="s">
        <v>67</v>
      </c>
      <c r="H17" s="131">
        <v>9</v>
      </c>
      <c r="I17" s="3">
        <v>2647.2</v>
      </c>
      <c r="J17" s="133"/>
      <c r="K17" s="133"/>
      <c r="L17" s="3">
        <f t="shared" si="1"/>
        <v>2647.2</v>
      </c>
      <c r="M17" s="3"/>
      <c r="N17" s="3">
        <v>207</v>
      </c>
      <c r="O17" s="3">
        <f t="shared" si="2"/>
        <v>207</v>
      </c>
      <c r="P17" s="134">
        <f t="shared" si="3"/>
        <v>2440.1999999999998</v>
      </c>
      <c r="Q17" s="6"/>
    </row>
    <row r="18" spans="2:17" ht="35.1" customHeight="1" x14ac:dyDescent="0.25">
      <c r="B18" s="131">
        <v>1000</v>
      </c>
      <c r="C18" s="2">
        <v>1100</v>
      </c>
      <c r="D18" s="2">
        <v>113</v>
      </c>
      <c r="E18" s="193" t="s">
        <v>67</v>
      </c>
      <c r="F18" s="139" t="s">
        <v>23</v>
      </c>
      <c r="G18" s="193" t="s">
        <v>67</v>
      </c>
      <c r="H18" s="131">
        <v>15</v>
      </c>
      <c r="I18" s="3">
        <v>4412</v>
      </c>
      <c r="J18" s="133">
        <v>0</v>
      </c>
      <c r="K18" s="133">
        <v>150</v>
      </c>
      <c r="L18" s="3">
        <f t="shared" si="1"/>
        <v>4562</v>
      </c>
      <c r="M18" s="3"/>
      <c r="N18" s="3">
        <v>345</v>
      </c>
      <c r="O18" s="3">
        <f t="shared" si="2"/>
        <v>345</v>
      </c>
      <c r="P18" s="134">
        <f t="shared" si="3"/>
        <v>4217</v>
      </c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193" t="s">
        <v>67</v>
      </c>
      <c r="F19" s="129" t="s">
        <v>23</v>
      </c>
      <c r="G19" s="193" t="s">
        <v>67</v>
      </c>
      <c r="H19" s="131">
        <v>15</v>
      </c>
      <c r="I19" s="3">
        <v>4412</v>
      </c>
      <c r="J19" s="133">
        <v>0</v>
      </c>
      <c r="K19" s="133">
        <v>150</v>
      </c>
      <c r="L19" s="3">
        <f t="shared" si="1"/>
        <v>4562</v>
      </c>
      <c r="M19" s="3"/>
      <c r="N19" s="3">
        <v>345</v>
      </c>
      <c r="O19" s="3">
        <f t="shared" si="2"/>
        <v>345</v>
      </c>
      <c r="P19" s="134">
        <f t="shared" si="3"/>
        <v>4217</v>
      </c>
      <c r="Q19" s="6"/>
    </row>
    <row r="20" spans="2:17" ht="35.1" customHeight="1" x14ac:dyDescent="0.3">
      <c r="B20" s="131">
        <v>1000</v>
      </c>
      <c r="C20" s="131">
        <v>1100</v>
      </c>
      <c r="D20" s="131">
        <v>113</v>
      </c>
      <c r="E20" s="193" t="s">
        <v>67</v>
      </c>
      <c r="F20" s="140" t="s">
        <v>25</v>
      </c>
      <c r="G20" s="193" t="s">
        <v>67</v>
      </c>
      <c r="H20" s="131">
        <v>9</v>
      </c>
      <c r="I20" s="12">
        <v>3553.2</v>
      </c>
      <c r="J20" s="13"/>
      <c r="K20" s="13"/>
      <c r="L20" s="3">
        <v>3553.2</v>
      </c>
      <c r="M20" s="12"/>
      <c r="N20" s="12">
        <v>346.2</v>
      </c>
      <c r="O20" s="12">
        <v>346.2</v>
      </c>
      <c r="P20" s="141">
        <v>3207</v>
      </c>
      <c r="Q20" s="142"/>
    </row>
    <row r="21" spans="2:17" ht="35.1" customHeight="1" x14ac:dyDescent="0.25">
      <c r="B21" s="131">
        <v>1000</v>
      </c>
      <c r="C21" s="131">
        <v>1100</v>
      </c>
      <c r="D21" s="131">
        <v>113</v>
      </c>
      <c r="E21" s="193" t="s">
        <v>67</v>
      </c>
      <c r="F21" s="140" t="s">
        <v>41</v>
      </c>
      <c r="G21" s="193" t="s">
        <v>67</v>
      </c>
      <c r="H21" s="63">
        <v>6</v>
      </c>
      <c r="I21" s="12">
        <v>2368.8000000000002</v>
      </c>
      <c r="J21" s="13">
        <v>0</v>
      </c>
      <c r="K21" s="13">
        <v>0</v>
      </c>
      <c r="L21" s="3">
        <f t="shared" ref="L21" si="4">I21+J21+K21</f>
        <v>2368.8000000000002</v>
      </c>
      <c r="M21" s="12"/>
      <c r="N21" s="12">
        <v>230.8</v>
      </c>
      <c r="O21" s="12">
        <v>230.8</v>
      </c>
      <c r="P21" s="141">
        <f>L21-O21</f>
        <v>2138</v>
      </c>
      <c r="Q21" s="137"/>
    </row>
    <row r="22" spans="2:17" ht="35.1" customHeight="1" x14ac:dyDescent="0.25">
      <c r="B22" s="2">
        <v>1000</v>
      </c>
      <c r="C22" s="2">
        <v>1100</v>
      </c>
      <c r="D22" s="2">
        <v>113</v>
      </c>
      <c r="E22" s="193" t="s">
        <v>67</v>
      </c>
      <c r="F22" s="143" t="s">
        <v>26</v>
      </c>
      <c r="G22" s="193" t="s">
        <v>67</v>
      </c>
      <c r="H22" s="131">
        <v>15</v>
      </c>
      <c r="I22" s="3">
        <v>2073</v>
      </c>
      <c r="J22" s="133">
        <v>70</v>
      </c>
      <c r="K22" s="133">
        <v>0</v>
      </c>
      <c r="L22" s="3">
        <f t="shared" si="1"/>
        <v>2143</v>
      </c>
      <c r="M22" s="3"/>
      <c r="N22" s="3">
        <v>0</v>
      </c>
      <c r="O22" s="3">
        <v>0</v>
      </c>
      <c r="P22" s="134">
        <f>SUM(L22-O22)</f>
        <v>2143</v>
      </c>
      <c r="Q22" s="6"/>
    </row>
    <row r="23" spans="2:17" ht="35.1" customHeight="1" x14ac:dyDescent="0.25">
      <c r="B23" s="7"/>
      <c r="C23" s="7"/>
      <c r="D23" s="7"/>
      <c r="E23" s="8" t="s">
        <v>27</v>
      </c>
      <c r="F23" s="7"/>
      <c r="G23" s="7"/>
      <c r="H23" s="7"/>
      <c r="I23" s="11">
        <f>SUM(I9:I22)</f>
        <v>48717.2</v>
      </c>
      <c r="J23" s="11">
        <f t="shared" ref="J23:P23" si="5">SUM(J9:J22)</f>
        <v>70</v>
      </c>
      <c r="K23" s="11">
        <f t="shared" si="5"/>
        <v>1050</v>
      </c>
      <c r="L23" s="11">
        <f t="shared" si="5"/>
        <v>49837.2</v>
      </c>
      <c r="M23" s="11">
        <f t="shared" si="5"/>
        <v>0</v>
      </c>
      <c r="N23" s="11">
        <f t="shared" si="5"/>
        <v>4540</v>
      </c>
      <c r="O23" s="11">
        <f t="shared" si="5"/>
        <v>4540</v>
      </c>
      <c r="P23" s="11">
        <f t="shared" si="5"/>
        <v>45297.2</v>
      </c>
      <c r="Q23" s="7"/>
    </row>
    <row r="24" spans="2:17" x14ac:dyDescent="0.25">
      <c r="B24" s="144"/>
      <c r="C24" s="144"/>
      <c r="D24" s="144"/>
      <c r="E24" s="145" t="s">
        <v>28</v>
      </c>
      <c r="F24" s="145"/>
      <c r="G24" s="144"/>
      <c r="H24" s="146"/>
      <c r="I24" s="144"/>
      <c r="J24" s="147" t="s">
        <v>29</v>
      </c>
      <c r="K24" s="147"/>
      <c r="L24" s="147"/>
      <c r="M24" s="147"/>
      <c r="N24" s="147"/>
      <c r="O24" s="148"/>
      <c r="P24" s="149"/>
      <c r="Q24" s="144"/>
    </row>
    <row r="25" spans="2:17" x14ac:dyDescent="0.25">
      <c r="B25" s="144"/>
      <c r="C25" s="144"/>
      <c r="D25" s="144"/>
      <c r="E25" s="150"/>
      <c r="F25" s="150"/>
      <c r="G25" s="144"/>
      <c r="H25" s="146"/>
      <c r="I25" s="144"/>
      <c r="J25" s="148"/>
      <c r="K25" s="148"/>
      <c r="L25" s="148"/>
      <c r="M25" s="148"/>
      <c r="N25" s="148"/>
      <c r="O25" s="148"/>
      <c r="P25" s="149"/>
      <c r="Q25" s="144"/>
    </row>
    <row r="26" spans="2:17" x14ac:dyDescent="0.25">
      <c r="B26" s="144"/>
      <c r="C26" s="144"/>
      <c r="D26" s="144"/>
      <c r="E26" s="150"/>
      <c r="F26" s="150"/>
      <c r="G26" s="144"/>
      <c r="H26" s="146"/>
      <c r="I26" s="144"/>
      <c r="J26" s="148"/>
      <c r="K26" s="148"/>
      <c r="L26" s="148"/>
      <c r="M26" s="148"/>
      <c r="N26" s="148"/>
      <c r="O26" s="148"/>
      <c r="P26" s="149"/>
      <c r="Q26" s="144"/>
    </row>
    <row r="27" spans="2:17" x14ac:dyDescent="0.25">
      <c r="B27" s="144"/>
      <c r="C27" s="144"/>
      <c r="D27" s="144"/>
      <c r="E27" s="150"/>
      <c r="F27" s="150"/>
      <c r="G27" s="144"/>
      <c r="H27" s="146"/>
      <c r="I27" s="144"/>
      <c r="J27" s="148"/>
      <c r="K27" s="148"/>
      <c r="L27" s="148"/>
      <c r="M27" s="148"/>
      <c r="N27" s="148"/>
      <c r="O27" s="148"/>
      <c r="P27" s="149"/>
      <c r="Q27" s="144"/>
    </row>
    <row r="28" spans="2:17" x14ac:dyDescent="0.25">
      <c r="B28" s="144"/>
      <c r="C28" s="144"/>
      <c r="D28" s="144"/>
      <c r="E28" s="9"/>
      <c r="F28" s="9"/>
      <c r="G28" s="144"/>
      <c r="H28" s="146"/>
      <c r="I28" s="144"/>
      <c r="J28" s="10"/>
      <c r="K28" s="10"/>
      <c r="L28" s="10"/>
      <c r="M28" s="10"/>
      <c r="N28" s="10"/>
      <c r="O28" s="148"/>
      <c r="P28" s="149"/>
      <c r="Q28" s="144"/>
    </row>
    <row r="29" spans="2:17" x14ac:dyDescent="0.25">
      <c r="B29" s="144"/>
      <c r="C29" s="144"/>
      <c r="D29" s="144"/>
      <c r="E29" s="151" t="s">
        <v>42</v>
      </c>
      <c r="F29" s="151"/>
      <c r="G29" s="144"/>
      <c r="H29" s="146"/>
      <c r="I29" s="144"/>
      <c r="J29" s="147" t="s">
        <v>30</v>
      </c>
      <c r="K29" s="147"/>
      <c r="L29" s="147"/>
      <c r="M29" s="147"/>
      <c r="N29" s="147"/>
      <c r="O29" s="152"/>
      <c r="P29" s="149"/>
      <c r="Q29" s="144"/>
    </row>
    <row r="30" spans="2:17" x14ac:dyDescent="0.25">
      <c r="B30" s="144"/>
      <c r="C30" s="144"/>
      <c r="D30" s="144"/>
      <c r="E30" s="145" t="s">
        <v>31</v>
      </c>
      <c r="F30" s="145"/>
      <c r="G30" s="144"/>
      <c r="H30" s="146"/>
      <c r="I30" s="144"/>
      <c r="J30" s="147" t="s">
        <v>32</v>
      </c>
      <c r="K30" s="147"/>
      <c r="L30" s="147"/>
      <c r="M30" s="147"/>
      <c r="N30" s="147"/>
      <c r="O30" s="148"/>
      <c r="P30" s="149"/>
      <c r="Q30" s="144"/>
    </row>
  </sheetData>
  <mergeCells count="27">
    <mergeCell ref="N7:N8"/>
    <mergeCell ref="O7:O8"/>
    <mergeCell ref="E24:F24"/>
    <mergeCell ref="J24:N24"/>
    <mergeCell ref="J29:N29"/>
    <mergeCell ref="E30:F30"/>
    <mergeCell ref="J30:N30"/>
    <mergeCell ref="H6:H8"/>
    <mergeCell ref="I6:L6"/>
    <mergeCell ref="M6:O6"/>
    <mergeCell ref="P6:P8"/>
    <mergeCell ref="Q6:Q8"/>
    <mergeCell ref="I7:I8"/>
    <mergeCell ref="J7:J8"/>
    <mergeCell ref="K7:K8"/>
    <mergeCell ref="L7:L8"/>
    <mergeCell ref="M7:M8"/>
    <mergeCell ref="E2:G2"/>
    <mergeCell ref="I2:M2"/>
    <mergeCell ref="E3:G3"/>
    <mergeCell ref="I3:M3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5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workbookViewId="0">
      <selection activeCell="E9" sqref="E9"/>
    </sheetView>
  </sheetViews>
  <sheetFormatPr baseColWidth="10" defaultRowHeight="15" x14ac:dyDescent="0.25"/>
  <cols>
    <col min="1" max="1" width="5.5703125" style="1" customWidth="1"/>
    <col min="2" max="4" width="11.42578125" style="1"/>
    <col min="5" max="5" width="33.85546875" style="1" customWidth="1"/>
    <col min="6" max="7" width="22.85546875" style="1" customWidth="1"/>
    <col min="8" max="16" width="11.42578125" style="1"/>
    <col min="17" max="17" width="34.7109375" style="1" customWidth="1"/>
    <col min="18" max="16384" width="11.42578125" style="1"/>
  </cols>
  <sheetData>
    <row r="2" spans="2:17" ht="20.25" x14ac:dyDescent="0.3">
      <c r="B2" s="98"/>
      <c r="C2" s="99"/>
      <c r="D2" s="100"/>
      <c r="E2" s="101" t="s">
        <v>0</v>
      </c>
      <c r="F2" s="101"/>
      <c r="G2" s="101"/>
      <c r="H2" s="100"/>
      <c r="I2" s="102" t="s">
        <v>1</v>
      </c>
      <c r="J2" s="102"/>
      <c r="K2" s="102"/>
      <c r="L2" s="102"/>
      <c r="M2" s="102"/>
      <c r="N2" s="100"/>
      <c r="O2" s="100"/>
      <c r="P2" s="100"/>
      <c r="Q2" s="100"/>
    </row>
    <row r="3" spans="2:17" ht="18.75" x14ac:dyDescent="0.3">
      <c r="B3" s="103"/>
      <c r="C3" s="104"/>
      <c r="D3" s="100"/>
      <c r="E3" s="101" t="s">
        <v>2</v>
      </c>
      <c r="F3" s="101"/>
      <c r="G3" s="101"/>
      <c r="H3" s="100"/>
      <c r="I3" s="101" t="s">
        <v>53</v>
      </c>
      <c r="J3" s="101"/>
      <c r="K3" s="101"/>
      <c r="L3" s="101"/>
      <c r="M3" s="101"/>
      <c r="N3" s="100"/>
      <c r="O3" s="100"/>
      <c r="P3" s="100"/>
      <c r="Q3" s="100"/>
    </row>
    <row r="4" spans="2:17" ht="18.75" x14ac:dyDescent="0.3">
      <c r="B4" s="103"/>
      <c r="C4" s="104"/>
      <c r="D4" s="100"/>
      <c r="E4" s="105"/>
      <c r="F4" s="105"/>
      <c r="G4" s="105"/>
      <c r="H4" s="100"/>
      <c r="I4" s="105"/>
      <c r="J4" s="105"/>
      <c r="K4" s="105"/>
      <c r="L4" s="105"/>
      <c r="M4" s="105"/>
      <c r="N4" s="100"/>
      <c r="O4" s="100"/>
      <c r="P4" s="100"/>
      <c r="Q4" s="100"/>
    </row>
    <row r="5" spans="2:17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17" x14ac:dyDescent="0.25">
      <c r="B6" s="106" t="s">
        <v>3</v>
      </c>
      <c r="C6" s="106" t="s">
        <v>4</v>
      </c>
      <c r="D6" s="106" t="s">
        <v>5</v>
      </c>
      <c r="E6" s="107" t="s">
        <v>6</v>
      </c>
      <c r="F6" s="108" t="s">
        <v>7</v>
      </c>
      <c r="G6" s="109" t="s">
        <v>8</v>
      </c>
      <c r="H6" s="106" t="s">
        <v>9</v>
      </c>
      <c r="I6" s="110" t="s">
        <v>10</v>
      </c>
      <c r="J6" s="111"/>
      <c r="K6" s="111"/>
      <c r="L6" s="112"/>
      <c r="M6" s="113" t="s">
        <v>11</v>
      </c>
      <c r="N6" s="114"/>
      <c r="O6" s="115"/>
      <c r="P6" s="106" t="s">
        <v>12</v>
      </c>
      <c r="Q6" s="116" t="s">
        <v>13</v>
      </c>
    </row>
    <row r="7" spans="2:17" x14ac:dyDescent="0.25">
      <c r="B7" s="117"/>
      <c r="C7" s="117"/>
      <c r="D7" s="117"/>
      <c r="E7" s="118"/>
      <c r="F7" s="119"/>
      <c r="G7" s="120"/>
      <c r="H7" s="117"/>
      <c r="I7" s="106" t="s">
        <v>14</v>
      </c>
      <c r="J7" s="106" t="s">
        <v>15</v>
      </c>
      <c r="K7" s="106" t="s">
        <v>16</v>
      </c>
      <c r="L7" s="121" t="s">
        <v>17</v>
      </c>
      <c r="M7" s="106" t="s">
        <v>18</v>
      </c>
      <c r="N7" s="106" t="s">
        <v>19</v>
      </c>
      <c r="O7" s="108" t="s">
        <v>20</v>
      </c>
      <c r="P7" s="117"/>
      <c r="Q7" s="122"/>
    </row>
    <row r="8" spans="2:17" x14ac:dyDescent="0.25">
      <c r="B8" s="123"/>
      <c r="C8" s="123"/>
      <c r="D8" s="123"/>
      <c r="E8" s="124"/>
      <c r="F8" s="125"/>
      <c r="G8" s="126"/>
      <c r="H8" s="123"/>
      <c r="I8" s="123"/>
      <c r="J8" s="123"/>
      <c r="K8" s="123"/>
      <c r="L8" s="127"/>
      <c r="M8" s="123"/>
      <c r="N8" s="123"/>
      <c r="O8" s="125"/>
      <c r="P8" s="123"/>
      <c r="Q8" s="128"/>
    </row>
    <row r="9" spans="2:17" ht="35.1" customHeight="1" x14ac:dyDescent="0.25">
      <c r="B9" s="2">
        <v>1000</v>
      </c>
      <c r="C9" s="2">
        <v>1100</v>
      </c>
      <c r="D9" s="2">
        <v>113</v>
      </c>
      <c r="E9" s="193" t="s">
        <v>67</v>
      </c>
      <c r="F9" s="129" t="s">
        <v>21</v>
      </c>
      <c r="G9" s="193" t="s">
        <v>67</v>
      </c>
      <c r="H9" s="131">
        <v>15</v>
      </c>
      <c r="I9" s="132">
        <v>10342</v>
      </c>
      <c r="J9" s="133">
        <v>0</v>
      </c>
      <c r="K9" s="133">
        <v>150</v>
      </c>
      <c r="L9" s="3">
        <f>I9+J9+K9</f>
        <v>10492</v>
      </c>
      <c r="M9" s="4">
        <v>0</v>
      </c>
      <c r="N9" s="3">
        <v>1498</v>
      </c>
      <c r="O9" s="3">
        <v>1498</v>
      </c>
      <c r="P9" s="134">
        <f>L9-O9</f>
        <v>8994</v>
      </c>
      <c r="Q9" s="5"/>
    </row>
    <row r="10" spans="2:17" ht="35.1" customHeight="1" x14ac:dyDescent="0.25">
      <c r="B10" s="2">
        <v>1000</v>
      </c>
      <c r="C10" s="2">
        <v>1100</v>
      </c>
      <c r="D10" s="2">
        <v>113</v>
      </c>
      <c r="E10" s="193" t="s">
        <v>67</v>
      </c>
      <c r="F10" s="129" t="s">
        <v>22</v>
      </c>
      <c r="G10" s="193" t="s">
        <v>67</v>
      </c>
      <c r="H10" s="131">
        <v>15</v>
      </c>
      <c r="I10" s="132">
        <v>5673</v>
      </c>
      <c r="J10" s="133">
        <v>0</v>
      </c>
      <c r="K10" s="133">
        <v>150</v>
      </c>
      <c r="L10" s="3">
        <f>I10+J10+K10</f>
        <v>5823</v>
      </c>
      <c r="M10" s="3"/>
      <c r="N10" s="3">
        <v>533</v>
      </c>
      <c r="O10" s="3">
        <f t="shared" ref="O10" si="0">N10</f>
        <v>533</v>
      </c>
      <c r="P10" s="134">
        <f>SUM(L10-O10)</f>
        <v>5290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194" t="s">
        <v>49</v>
      </c>
      <c r="F11" s="129" t="s">
        <v>22</v>
      </c>
      <c r="G11" s="130"/>
      <c r="H11" s="131"/>
      <c r="I11" s="132"/>
      <c r="J11" s="133"/>
      <c r="K11" s="133"/>
      <c r="L11" s="3">
        <f t="shared" ref="L11:L21" si="1">I11+J11+K11</f>
        <v>0</v>
      </c>
      <c r="M11" s="3"/>
      <c r="N11" s="3"/>
      <c r="O11" s="3"/>
      <c r="P11" s="134"/>
      <c r="Q11" s="5"/>
    </row>
    <row r="12" spans="2:17" ht="35.1" customHeight="1" x14ac:dyDescent="0.25">
      <c r="B12" s="136">
        <v>1000</v>
      </c>
      <c r="C12" s="2">
        <v>1100</v>
      </c>
      <c r="D12" s="131">
        <v>113</v>
      </c>
      <c r="E12" s="193" t="s">
        <v>67</v>
      </c>
      <c r="F12" s="129" t="s">
        <v>23</v>
      </c>
      <c r="G12" s="193" t="s">
        <v>67</v>
      </c>
      <c r="H12" s="131">
        <v>15</v>
      </c>
      <c r="I12" s="3">
        <v>4412</v>
      </c>
      <c r="J12" s="133">
        <v>0</v>
      </c>
      <c r="K12" s="133">
        <v>150</v>
      </c>
      <c r="L12" s="3">
        <f t="shared" si="1"/>
        <v>4562</v>
      </c>
      <c r="M12" s="3"/>
      <c r="N12" s="3">
        <v>345</v>
      </c>
      <c r="O12" s="3">
        <f t="shared" ref="O12:O19" si="2">N12</f>
        <v>345</v>
      </c>
      <c r="P12" s="134">
        <f>SUM(L12-O12)</f>
        <v>4217</v>
      </c>
      <c r="Q12" s="5"/>
    </row>
    <row r="13" spans="2:17" ht="35.1" customHeight="1" x14ac:dyDescent="0.25">
      <c r="B13" s="136">
        <v>1000</v>
      </c>
      <c r="C13" s="2">
        <v>1100</v>
      </c>
      <c r="D13" s="2">
        <v>113</v>
      </c>
      <c r="E13" s="193" t="s">
        <v>67</v>
      </c>
      <c r="F13" s="130" t="s">
        <v>23</v>
      </c>
      <c r="G13" s="193" t="s">
        <v>67</v>
      </c>
      <c r="H13" s="131">
        <v>15</v>
      </c>
      <c r="I13" s="3">
        <v>4412</v>
      </c>
      <c r="J13" s="133">
        <v>0</v>
      </c>
      <c r="K13" s="133">
        <v>150</v>
      </c>
      <c r="L13" s="3">
        <f t="shared" si="1"/>
        <v>4562</v>
      </c>
      <c r="M13" s="3"/>
      <c r="N13" s="3">
        <v>345</v>
      </c>
      <c r="O13" s="3">
        <f t="shared" si="2"/>
        <v>345</v>
      </c>
      <c r="P13" s="134">
        <f t="shared" ref="P13:P19" si="3"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94" t="s">
        <v>49</v>
      </c>
      <c r="F14" s="129" t="s">
        <v>23</v>
      </c>
      <c r="G14" s="130"/>
      <c r="H14" s="131"/>
      <c r="I14" s="3"/>
      <c r="J14" s="133"/>
      <c r="K14" s="133"/>
      <c r="L14" s="3">
        <f t="shared" si="1"/>
        <v>0</v>
      </c>
      <c r="M14" s="3"/>
      <c r="N14" s="3"/>
      <c r="O14" s="3">
        <f t="shared" si="2"/>
        <v>0</v>
      </c>
      <c r="P14" s="134">
        <f t="shared" si="3"/>
        <v>0</v>
      </c>
      <c r="Q14" s="6"/>
    </row>
    <row r="15" spans="2:17" ht="35.1" customHeight="1" x14ac:dyDescent="0.25">
      <c r="B15" s="131">
        <v>1000</v>
      </c>
      <c r="C15" s="131">
        <v>1100</v>
      </c>
      <c r="D15" s="131">
        <v>113</v>
      </c>
      <c r="E15" s="194" t="s">
        <v>49</v>
      </c>
      <c r="F15" s="129" t="s">
        <v>23</v>
      </c>
      <c r="G15" s="129"/>
      <c r="H15" s="131"/>
      <c r="I15" s="3"/>
      <c r="J15" s="133"/>
      <c r="K15" s="133"/>
      <c r="L15" s="3">
        <f t="shared" si="1"/>
        <v>0</v>
      </c>
      <c r="M15" s="3"/>
      <c r="N15" s="3"/>
      <c r="O15" s="3">
        <f t="shared" si="2"/>
        <v>0</v>
      </c>
      <c r="P15" s="134">
        <f t="shared" si="3"/>
        <v>0</v>
      </c>
      <c r="Q15" s="137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93" t="s">
        <v>67</v>
      </c>
      <c r="F16" s="129" t="s">
        <v>23</v>
      </c>
      <c r="G16" s="193" t="s">
        <v>67</v>
      </c>
      <c r="H16" s="131">
        <v>15</v>
      </c>
      <c r="I16" s="3">
        <v>4412</v>
      </c>
      <c r="J16" s="133">
        <v>0</v>
      </c>
      <c r="K16" s="133">
        <v>150</v>
      </c>
      <c r="L16" s="3">
        <f t="shared" si="1"/>
        <v>4562</v>
      </c>
      <c r="M16" s="3"/>
      <c r="N16" s="3">
        <v>345</v>
      </c>
      <c r="O16" s="3">
        <f t="shared" si="2"/>
        <v>345</v>
      </c>
      <c r="P16" s="134">
        <f t="shared" si="3"/>
        <v>4217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93" t="s">
        <v>67</v>
      </c>
      <c r="F17" s="138" t="s">
        <v>24</v>
      </c>
      <c r="G17" s="193" t="s">
        <v>67</v>
      </c>
      <c r="H17" s="131">
        <v>15</v>
      </c>
      <c r="I17" s="3">
        <v>4412</v>
      </c>
      <c r="J17" s="133">
        <v>0</v>
      </c>
      <c r="K17" s="133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134">
        <f t="shared" si="3"/>
        <v>4217</v>
      </c>
      <c r="Q17" s="6"/>
    </row>
    <row r="18" spans="2:17" ht="35.1" customHeight="1" x14ac:dyDescent="0.25">
      <c r="B18" s="131">
        <v>1000</v>
      </c>
      <c r="C18" s="2">
        <v>1100</v>
      </c>
      <c r="D18" s="2">
        <v>113</v>
      </c>
      <c r="E18" s="193" t="s">
        <v>67</v>
      </c>
      <c r="F18" s="139" t="s">
        <v>23</v>
      </c>
      <c r="G18" s="193" t="s">
        <v>67</v>
      </c>
      <c r="H18" s="131">
        <v>15</v>
      </c>
      <c r="I18" s="3">
        <v>4412</v>
      </c>
      <c r="J18" s="133">
        <v>0</v>
      </c>
      <c r="K18" s="133">
        <v>150</v>
      </c>
      <c r="L18" s="3">
        <f t="shared" si="1"/>
        <v>4562</v>
      </c>
      <c r="M18" s="3"/>
      <c r="N18" s="3">
        <v>345</v>
      </c>
      <c r="O18" s="3">
        <f t="shared" si="2"/>
        <v>345</v>
      </c>
      <c r="P18" s="134">
        <f t="shared" si="3"/>
        <v>4217</v>
      </c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193" t="s">
        <v>67</v>
      </c>
      <c r="F19" s="129" t="s">
        <v>23</v>
      </c>
      <c r="G19" s="193" t="s">
        <v>67</v>
      </c>
      <c r="H19" s="131">
        <v>15</v>
      </c>
      <c r="I19" s="3">
        <v>4412</v>
      </c>
      <c r="J19" s="133">
        <v>0</v>
      </c>
      <c r="K19" s="133">
        <v>150</v>
      </c>
      <c r="L19" s="3">
        <f t="shared" si="1"/>
        <v>4562</v>
      </c>
      <c r="M19" s="3"/>
      <c r="N19" s="3">
        <v>345</v>
      </c>
      <c r="O19" s="3">
        <f t="shared" si="2"/>
        <v>345</v>
      </c>
      <c r="P19" s="134">
        <f t="shared" si="3"/>
        <v>4217</v>
      </c>
      <c r="Q19" s="6"/>
    </row>
    <row r="20" spans="2:17" ht="35.1" customHeight="1" x14ac:dyDescent="0.3">
      <c r="B20" s="131">
        <v>1000</v>
      </c>
      <c r="C20" s="131">
        <v>1100</v>
      </c>
      <c r="D20" s="131">
        <v>113</v>
      </c>
      <c r="E20" s="193" t="s">
        <v>67</v>
      </c>
      <c r="F20" s="140" t="s">
        <v>25</v>
      </c>
      <c r="G20" s="193" t="s">
        <v>67</v>
      </c>
      <c r="H20" s="63">
        <v>15</v>
      </c>
      <c r="I20" s="12">
        <v>5922</v>
      </c>
      <c r="J20" s="13">
        <v>0</v>
      </c>
      <c r="K20" s="13">
        <v>0</v>
      </c>
      <c r="L20" s="3">
        <f t="shared" si="1"/>
        <v>5922</v>
      </c>
      <c r="M20" s="12"/>
      <c r="N20" s="12">
        <v>577</v>
      </c>
      <c r="O20" s="12">
        <v>577</v>
      </c>
      <c r="P20" s="141">
        <f>L20-O20</f>
        <v>5345</v>
      </c>
      <c r="Q20" s="142"/>
    </row>
    <row r="21" spans="2:17" ht="35.1" customHeight="1" x14ac:dyDescent="0.25">
      <c r="B21" s="2">
        <v>1000</v>
      </c>
      <c r="C21" s="2">
        <v>1100</v>
      </c>
      <c r="D21" s="2">
        <v>113</v>
      </c>
      <c r="E21" s="193" t="s">
        <v>67</v>
      </c>
      <c r="F21" s="143" t="s">
        <v>26</v>
      </c>
      <c r="G21" s="193" t="s">
        <v>67</v>
      </c>
      <c r="H21" s="131">
        <v>15</v>
      </c>
      <c r="I21" s="3">
        <v>2073</v>
      </c>
      <c r="J21" s="133">
        <v>70</v>
      </c>
      <c r="K21" s="133">
        <v>0</v>
      </c>
      <c r="L21" s="3">
        <f t="shared" si="1"/>
        <v>2143</v>
      </c>
      <c r="M21" s="3"/>
      <c r="N21" s="3">
        <v>0</v>
      </c>
      <c r="O21" s="3">
        <v>0</v>
      </c>
      <c r="P21" s="134">
        <f>SUM(L21-O21)</f>
        <v>2143</v>
      </c>
      <c r="Q21" s="6"/>
    </row>
    <row r="22" spans="2:17" ht="35.1" customHeight="1" x14ac:dyDescent="0.25">
      <c r="B22" s="7"/>
      <c r="C22" s="7"/>
      <c r="D22" s="7"/>
      <c r="E22" s="8" t="s">
        <v>27</v>
      </c>
      <c r="F22" s="7"/>
      <c r="G22" s="7"/>
      <c r="H22" s="7"/>
      <c r="I22" s="11">
        <f t="shared" ref="I22:P22" si="4">SUM(I9:I21)</f>
        <v>50482</v>
      </c>
      <c r="J22" s="11">
        <f t="shared" si="4"/>
        <v>70</v>
      </c>
      <c r="K22" s="11">
        <f t="shared" si="4"/>
        <v>1200</v>
      </c>
      <c r="L22" s="11">
        <f t="shared" si="4"/>
        <v>51752</v>
      </c>
      <c r="M22" s="11">
        <f t="shared" si="4"/>
        <v>0</v>
      </c>
      <c r="N22" s="11">
        <f t="shared" si="4"/>
        <v>4678</v>
      </c>
      <c r="O22" s="11">
        <f t="shared" si="4"/>
        <v>4678</v>
      </c>
      <c r="P22" s="11">
        <f t="shared" si="4"/>
        <v>47074</v>
      </c>
      <c r="Q22" s="7"/>
    </row>
    <row r="23" spans="2:17" x14ac:dyDescent="0.25">
      <c r="B23" s="144"/>
      <c r="C23" s="144"/>
      <c r="D23" s="144"/>
      <c r="E23" s="145" t="s">
        <v>28</v>
      </c>
      <c r="F23" s="145"/>
      <c r="G23" s="144"/>
      <c r="H23" s="146"/>
      <c r="I23" s="144"/>
      <c r="J23" s="147" t="s">
        <v>29</v>
      </c>
      <c r="K23" s="147"/>
      <c r="L23" s="147"/>
      <c r="M23" s="147"/>
      <c r="N23" s="147"/>
      <c r="O23" s="148"/>
      <c r="P23" s="149"/>
      <c r="Q23" s="144"/>
    </row>
    <row r="24" spans="2:17" x14ac:dyDescent="0.25">
      <c r="B24" s="144"/>
      <c r="C24" s="144"/>
      <c r="D24" s="144"/>
      <c r="E24" s="150"/>
      <c r="F24" s="150"/>
      <c r="G24" s="144"/>
      <c r="H24" s="146"/>
      <c r="I24" s="144"/>
      <c r="J24" s="148"/>
      <c r="K24" s="148"/>
      <c r="L24" s="148"/>
      <c r="M24" s="148"/>
      <c r="N24" s="148"/>
      <c r="O24" s="148"/>
      <c r="P24" s="149"/>
      <c r="Q24" s="144"/>
    </row>
    <row r="25" spans="2:17" x14ac:dyDescent="0.25">
      <c r="B25" s="144"/>
      <c r="C25" s="144"/>
      <c r="D25" s="144"/>
      <c r="E25" s="150"/>
      <c r="F25" s="150"/>
      <c r="G25" s="144"/>
      <c r="H25" s="146"/>
      <c r="I25" s="144"/>
      <c r="J25" s="148"/>
      <c r="K25" s="148"/>
      <c r="L25" s="148"/>
      <c r="M25" s="148"/>
      <c r="N25" s="148"/>
      <c r="O25" s="148"/>
      <c r="P25" s="149"/>
      <c r="Q25" s="144"/>
    </row>
    <row r="26" spans="2:17" x14ac:dyDescent="0.25">
      <c r="B26" s="144"/>
      <c r="C26" s="144"/>
      <c r="D26" s="144"/>
      <c r="E26" s="150"/>
      <c r="F26" s="150"/>
      <c r="G26" s="144"/>
      <c r="H26" s="146"/>
      <c r="I26" s="144"/>
      <c r="J26" s="148"/>
      <c r="K26" s="148"/>
      <c r="L26" s="148"/>
      <c r="M26" s="148"/>
      <c r="N26" s="148"/>
      <c r="O26" s="148"/>
      <c r="P26" s="149"/>
      <c r="Q26" s="144"/>
    </row>
    <row r="27" spans="2:17" x14ac:dyDescent="0.25">
      <c r="B27" s="144"/>
      <c r="C27" s="144"/>
      <c r="D27" s="144"/>
      <c r="E27" s="9"/>
      <c r="F27" s="9"/>
      <c r="G27" s="144"/>
      <c r="H27" s="146"/>
      <c r="I27" s="144"/>
      <c r="J27" s="10"/>
      <c r="K27" s="10"/>
      <c r="L27" s="10"/>
      <c r="M27" s="10"/>
      <c r="N27" s="10"/>
      <c r="O27" s="148"/>
      <c r="P27" s="149"/>
      <c r="Q27" s="144"/>
    </row>
    <row r="28" spans="2:17" x14ac:dyDescent="0.25">
      <c r="B28" s="144"/>
      <c r="C28" s="144"/>
      <c r="D28" s="144"/>
      <c r="E28" s="151" t="s">
        <v>54</v>
      </c>
      <c r="F28" s="151"/>
      <c r="G28" s="144"/>
      <c r="H28" s="146"/>
      <c r="I28" s="144"/>
      <c r="J28" s="147" t="s">
        <v>30</v>
      </c>
      <c r="K28" s="147"/>
      <c r="L28" s="147"/>
      <c r="M28" s="147"/>
      <c r="N28" s="147"/>
      <c r="O28" s="152"/>
      <c r="P28" s="149"/>
      <c r="Q28" s="144"/>
    </row>
    <row r="29" spans="2:17" x14ac:dyDescent="0.25">
      <c r="B29" s="144"/>
      <c r="C29" s="144"/>
      <c r="D29" s="144"/>
      <c r="E29" s="145" t="s">
        <v>31</v>
      </c>
      <c r="F29" s="145"/>
      <c r="G29" s="144"/>
      <c r="H29" s="146"/>
      <c r="I29" s="144"/>
      <c r="J29" s="147" t="s">
        <v>32</v>
      </c>
      <c r="K29" s="147"/>
      <c r="L29" s="147"/>
      <c r="M29" s="147"/>
      <c r="N29" s="147"/>
      <c r="O29" s="148"/>
      <c r="P29" s="149"/>
      <c r="Q29" s="144"/>
    </row>
  </sheetData>
  <mergeCells count="27">
    <mergeCell ref="N7:N8"/>
    <mergeCell ref="O7:O8"/>
    <mergeCell ref="E23:F23"/>
    <mergeCell ref="J23:N23"/>
    <mergeCell ref="J28:N28"/>
    <mergeCell ref="E29:F29"/>
    <mergeCell ref="J29:N29"/>
    <mergeCell ref="H6:H8"/>
    <mergeCell ref="I6:L6"/>
    <mergeCell ref="M6:O6"/>
    <mergeCell ref="P6:P8"/>
    <mergeCell ref="Q6:Q8"/>
    <mergeCell ref="I7:I8"/>
    <mergeCell ref="J7:J8"/>
    <mergeCell ref="K7:K8"/>
    <mergeCell ref="L7:L8"/>
    <mergeCell ref="M7:M8"/>
    <mergeCell ref="E2:G2"/>
    <mergeCell ref="I2:M2"/>
    <mergeCell ref="E3:G3"/>
    <mergeCell ref="I3:M3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5"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5"/>
  <sheetViews>
    <sheetView workbookViewId="0">
      <selection activeCell="H8" sqref="H8"/>
    </sheetView>
  </sheetViews>
  <sheetFormatPr baseColWidth="10" defaultRowHeight="15" x14ac:dyDescent="0.25"/>
  <cols>
    <col min="1" max="1" width="2.140625" style="1" customWidth="1"/>
    <col min="2" max="2" width="2.28515625" style="1" customWidth="1"/>
    <col min="3" max="5" width="11.42578125" style="1"/>
    <col min="6" max="6" width="31.85546875" style="1" customWidth="1"/>
    <col min="7" max="7" width="22" style="1" customWidth="1"/>
    <col min="8" max="8" width="23.28515625" style="1" customWidth="1"/>
    <col min="9" max="11" width="11.42578125" style="1"/>
    <col min="12" max="12" width="37.140625" style="1" customWidth="1"/>
    <col min="13" max="16384" width="11.42578125" style="1"/>
  </cols>
  <sheetData>
    <row r="2" spans="3:12" ht="18" x14ac:dyDescent="0.25">
      <c r="C2" s="153"/>
      <c r="D2" s="153"/>
      <c r="E2" s="153"/>
      <c r="F2" s="71" t="s">
        <v>0</v>
      </c>
      <c r="G2" s="71"/>
      <c r="H2" s="71"/>
      <c r="I2" s="154" t="s">
        <v>57</v>
      </c>
      <c r="J2" s="154"/>
      <c r="K2" s="154"/>
      <c r="L2" s="155"/>
    </row>
    <row r="3" spans="3:12" ht="18" x14ac:dyDescent="0.25">
      <c r="C3" s="156"/>
      <c r="D3" s="157"/>
      <c r="E3" s="157"/>
      <c r="F3" s="71" t="s">
        <v>2</v>
      </c>
      <c r="G3" s="71"/>
      <c r="H3" s="71"/>
      <c r="I3" s="158"/>
      <c r="J3" s="158"/>
      <c r="K3" s="158"/>
      <c r="L3" s="157"/>
    </row>
    <row r="4" spans="3:12" x14ac:dyDescent="0.25">
      <c r="C4" s="159"/>
      <c r="D4" s="159"/>
      <c r="E4" s="159"/>
      <c r="F4" s="160" t="s">
        <v>6</v>
      </c>
      <c r="G4" s="76" t="s">
        <v>7</v>
      </c>
      <c r="H4" s="76" t="s">
        <v>8</v>
      </c>
      <c r="I4" s="161" t="s">
        <v>58</v>
      </c>
      <c r="J4" s="162"/>
      <c r="K4" s="76" t="s">
        <v>12</v>
      </c>
      <c r="L4" s="82" t="s">
        <v>13</v>
      </c>
    </row>
    <row r="5" spans="3:12" x14ac:dyDescent="0.25">
      <c r="C5" s="73" t="s">
        <v>3</v>
      </c>
      <c r="D5" s="73" t="s">
        <v>4</v>
      </c>
      <c r="E5" s="73" t="s">
        <v>5</v>
      </c>
      <c r="F5" s="163"/>
      <c r="G5" s="77"/>
      <c r="H5" s="77"/>
      <c r="I5" s="164" t="s">
        <v>9</v>
      </c>
      <c r="J5" s="73" t="s">
        <v>59</v>
      </c>
      <c r="K5" s="77"/>
      <c r="L5" s="83"/>
    </row>
    <row r="6" spans="3:12" x14ac:dyDescent="0.25">
      <c r="C6" s="75"/>
      <c r="D6" s="75"/>
      <c r="E6" s="75"/>
      <c r="F6" s="165"/>
      <c r="G6" s="78"/>
      <c r="H6" s="78"/>
      <c r="I6" s="166"/>
      <c r="J6" s="75"/>
      <c r="K6" s="78"/>
      <c r="L6" s="84"/>
    </row>
    <row r="7" spans="3:12" ht="35.1" customHeight="1" x14ac:dyDescent="0.25">
      <c r="C7" s="167">
        <v>1000</v>
      </c>
      <c r="D7" s="167">
        <v>1500</v>
      </c>
      <c r="E7" s="167">
        <v>159</v>
      </c>
      <c r="F7" s="193" t="s">
        <v>67</v>
      </c>
      <c r="G7" s="139" t="s">
        <v>23</v>
      </c>
      <c r="H7" s="193" t="s">
        <v>67</v>
      </c>
      <c r="I7" s="168">
        <v>1.5</v>
      </c>
      <c r="J7" s="169">
        <v>281.13</v>
      </c>
      <c r="K7" s="170">
        <v>421.7</v>
      </c>
      <c r="L7" s="70"/>
    </row>
    <row r="8" spans="3:12" ht="35.1" customHeight="1" x14ac:dyDescent="0.25">
      <c r="C8" s="2">
        <v>1000</v>
      </c>
      <c r="D8" s="171">
        <v>1500</v>
      </c>
      <c r="E8" s="2">
        <v>159</v>
      </c>
      <c r="F8" s="193" t="s">
        <v>67</v>
      </c>
      <c r="G8" s="129" t="s">
        <v>23</v>
      </c>
      <c r="H8" s="193" t="s">
        <v>67</v>
      </c>
      <c r="I8" s="172">
        <v>1.5</v>
      </c>
      <c r="J8" s="173">
        <v>201.53</v>
      </c>
      <c r="K8" s="173">
        <v>421.7</v>
      </c>
      <c r="L8" s="70"/>
    </row>
    <row r="9" spans="3:12" ht="35.1" customHeight="1" x14ac:dyDescent="0.25">
      <c r="C9" s="174"/>
      <c r="D9" s="174"/>
      <c r="E9" s="174"/>
      <c r="F9" s="175" t="s">
        <v>27</v>
      </c>
      <c r="G9" s="174"/>
      <c r="H9" s="174"/>
      <c r="I9" s="174"/>
      <c r="J9" s="174"/>
      <c r="K9" s="176">
        <f>+K8+K7</f>
        <v>843.4</v>
      </c>
      <c r="L9" s="174"/>
    </row>
    <row r="11" spans="3:12" x14ac:dyDescent="0.25">
      <c r="C11" s="29"/>
      <c r="D11" s="29"/>
      <c r="E11" s="29"/>
      <c r="F11" s="177" t="s">
        <v>60</v>
      </c>
      <c r="G11" s="177"/>
      <c r="H11" s="177"/>
      <c r="I11" s="178"/>
      <c r="J11" s="178"/>
      <c r="K11" s="179" t="s">
        <v>61</v>
      </c>
      <c r="L11" s="180"/>
    </row>
    <row r="12" spans="3:12" x14ac:dyDescent="0.25">
      <c r="C12" s="29"/>
      <c r="D12" s="29"/>
      <c r="E12" s="29"/>
      <c r="F12" s="177"/>
      <c r="G12" s="177"/>
      <c r="H12" s="181"/>
      <c r="I12" s="178"/>
      <c r="J12" s="178"/>
      <c r="K12" s="179"/>
      <c r="L12" s="180"/>
    </row>
    <row r="13" spans="3:12" ht="18" x14ac:dyDescent="0.25">
      <c r="C13" s="29"/>
      <c r="D13" s="29"/>
      <c r="E13" s="29"/>
      <c r="F13" s="182"/>
      <c r="G13" s="183"/>
      <c r="H13" s="181"/>
      <c r="I13" s="178"/>
      <c r="J13" s="184"/>
      <c r="K13" s="185"/>
      <c r="L13" s="184"/>
    </row>
    <row r="14" spans="3:12" x14ac:dyDescent="0.25">
      <c r="C14" s="29"/>
      <c r="D14" s="29"/>
      <c r="E14" s="29"/>
      <c r="F14" s="177" t="s">
        <v>62</v>
      </c>
      <c r="G14" s="177"/>
      <c r="H14" s="177"/>
      <c r="I14" s="178"/>
      <c r="J14" s="178" t="s">
        <v>30</v>
      </c>
      <c r="K14" s="179"/>
      <c r="L14" s="180"/>
    </row>
    <row r="15" spans="3:12" x14ac:dyDescent="0.25">
      <c r="C15" s="29"/>
      <c r="D15" s="29"/>
      <c r="E15" s="29"/>
      <c r="F15" s="186" t="s">
        <v>31</v>
      </c>
      <c r="G15" s="177"/>
      <c r="H15" s="177"/>
      <c r="I15" s="177"/>
      <c r="J15" s="187" t="s">
        <v>63</v>
      </c>
      <c r="K15" s="187"/>
      <c r="L15" s="187"/>
    </row>
  </sheetData>
  <mergeCells count="15">
    <mergeCell ref="J15:L15"/>
    <mergeCell ref="L4:L6"/>
    <mergeCell ref="C5:C6"/>
    <mergeCell ref="D5:D6"/>
    <mergeCell ref="E5:E6"/>
    <mergeCell ref="I5:I6"/>
    <mergeCell ref="J5:J6"/>
    <mergeCell ref="F2:H2"/>
    <mergeCell ref="F3:H3"/>
    <mergeCell ref="I3:K3"/>
    <mergeCell ref="F4:F6"/>
    <mergeCell ref="G4:G6"/>
    <mergeCell ref="H4:H6"/>
    <mergeCell ref="I4:J4"/>
    <mergeCell ref="K4:K6"/>
  </mergeCells>
  <pageMargins left="0.7" right="0.7" top="0.75" bottom="0.75" header="0.3" footer="0.3"/>
  <pageSetup paperSize="5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topLeftCell="A7" workbookViewId="0">
      <selection activeCell="E11" sqref="E11"/>
    </sheetView>
  </sheetViews>
  <sheetFormatPr baseColWidth="10" defaultRowHeight="15" x14ac:dyDescent="0.25"/>
  <cols>
    <col min="1" max="1" width="5.5703125" style="1" customWidth="1"/>
    <col min="2" max="4" width="11.42578125" style="1"/>
    <col min="5" max="5" width="33.85546875" style="1" customWidth="1"/>
    <col min="6" max="7" width="22.85546875" style="1" customWidth="1"/>
    <col min="8" max="10" width="11.42578125" style="1"/>
    <col min="11" max="11" width="14.5703125" style="1" customWidth="1"/>
    <col min="12" max="12" width="35.140625" style="1" customWidth="1"/>
    <col min="13" max="16" width="11.42578125" style="1"/>
    <col min="17" max="17" width="34.7109375" style="1" customWidth="1"/>
    <col min="18" max="16384" width="11.42578125" style="1"/>
  </cols>
  <sheetData>
    <row r="2" spans="2:17" ht="20.25" x14ac:dyDescent="0.3">
      <c r="B2" s="98"/>
      <c r="C2" s="99"/>
      <c r="D2" s="100"/>
      <c r="E2" s="101" t="s">
        <v>0</v>
      </c>
      <c r="F2" s="101"/>
      <c r="G2" s="101"/>
      <c r="H2" s="100"/>
      <c r="I2" s="188"/>
      <c r="J2" s="102" t="s">
        <v>64</v>
      </c>
      <c r="K2" s="102"/>
      <c r="L2" s="102"/>
      <c r="M2" s="188"/>
      <c r="N2" s="100"/>
      <c r="O2" s="100"/>
      <c r="P2" s="100"/>
      <c r="Q2" s="100"/>
    </row>
    <row r="3" spans="2:17" ht="18.75" x14ac:dyDescent="0.3">
      <c r="B3" s="103"/>
      <c r="C3" s="104"/>
      <c r="D3" s="100"/>
      <c r="E3" s="101" t="s">
        <v>2</v>
      </c>
      <c r="F3" s="101"/>
      <c r="G3" s="101"/>
      <c r="H3" s="100"/>
      <c r="I3" s="101" t="s">
        <v>65</v>
      </c>
      <c r="J3" s="101"/>
      <c r="K3" s="101"/>
      <c r="L3" s="101"/>
      <c r="M3" s="189"/>
      <c r="N3" s="100"/>
      <c r="O3" s="100"/>
      <c r="P3" s="100"/>
      <c r="Q3" s="100"/>
    </row>
    <row r="4" spans="2:17" ht="18.75" x14ac:dyDescent="0.3">
      <c r="B4" s="103"/>
      <c r="C4" s="104"/>
      <c r="D4" s="100"/>
      <c r="E4" s="105"/>
      <c r="F4" s="105"/>
      <c r="G4" s="105"/>
      <c r="H4" s="100"/>
      <c r="I4" s="105"/>
      <c r="J4" s="105"/>
      <c r="K4" s="105"/>
      <c r="L4" s="105"/>
      <c r="M4" s="105"/>
      <c r="N4" s="100"/>
      <c r="O4" s="100"/>
      <c r="P4" s="100"/>
      <c r="Q4" s="100"/>
    </row>
    <row r="5" spans="2:17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17" x14ac:dyDescent="0.25">
      <c r="B6" s="106" t="s">
        <v>3</v>
      </c>
      <c r="C6" s="106" t="s">
        <v>4</v>
      </c>
      <c r="D6" s="106" t="s">
        <v>5</v>
      </c>
      <c r="E6" s="107" t="s">
        <v>6</v>
      </c>
      <c r="F6" s="108" t="s">
        <v>7</v>
      </c>
      <c r="G6" s="109" t="s">
        <v>8</v>
      </c>
      <c r="H6" s="106" t="s">
        <v>66</v>
      </c>
      <c r="I6" s="190" t="s">
        <v>14</v>
      </c>
      <c r="J6" s="190" t="s">
        <v>59</v>
      </c>
      <c r="K6" s="106" t="s">
        <v>12</v>
      </c>
      <c r="L6" s="116" t="s">
        <v>13</v>
      </c>
    </row>
    <row r="7" spans="2:17" ht="15" customHeight="1" x14ac:dyDescent="0.25">
      <c r="B7" s="117"/>
      <c r="C7" s="117"/>
      <c r="D7" s="117"/>
      <c r="E7" s="118"/>
      <c r="F7" s="119"/>
      <c r="G7" s="120"/>
      <c r="H7" s="117"/>
      <c r="I7" s="190"/>
      <c r="J7" s="190"/>
      <c r="K7" s="117"/>
      <c r="L7" s="122"/>
    </row>
    <row r="8" spans="2:17" x14ac:dyDescent="0.25">
      <c r="B8" s="123"/>
      <c r="C8" s="123"/>
      <c r="D8" s="123"/>
      <c r="E8" s="124"/>
      <c r="F8" s="125"/>
      <c r="G8" s="126"/>
      <c r="H8" s="123"/>
      <c r="I8" s="190"/>
      <c r="J8" s="190"/>
      <c r="K8" s="123"/>
      <c r="L8" s="128"/>
    </row>
    <row r="9" spans="2:17" ht="35.1" customHeight="1" x14ac:dyDescent="0.25">
      <c r="B9" s="2">
        <v>1000</v>
      </c>
      <c r="C9" s="2">
        <v>1300</v>
      </c>
      <c r="D9" s="2">
        <v>132</v>
      </c>
      <c r="E9" s="193" t="s">
        <v>67</v>
      </c>
      <c r="F9" s="129" t="s">
        <v>21</v>
      </c>
      <c r="G9" s="193" t="s">
        <v>67</v>
      </c>
      <c r="H9" s="131">
        <v>6</v>
      </c>
      <c r="I9" s="132">
        <v>10342</v>
      </c>
      <c r="J9" s="133">
        <f>I9/15</f>
        <v>689.4666666666667</v>
      </c>
      <c r="K9" s="134">
        <f>J9*10*0.25</f>
        <v>1723.6666666666667</v>
      </c>
      <c r="L9" s="5"/>
    </row>
    <row r="10" spans="2:17" ht="35.1" customHeight="1" x14ac:dyDescent="0.25">
      <c r="B10" s="2">
        <v>1000</v>
      </c>
      <c r="C10" s="2">
        <v>1300</v>
      </c>
      <c r="D10" s="2">
        <v>132</v>
      </c>
      <c r="E10" s="193" t="s">
        <v>67</v>
      </c>
      <c r="F10" s="129" t="s">
        <v>22</v>
      </c>
      <c r="G10" s="193" t="s">
        <v>67</v>
      </c>
      <c r="H10" s="131">
        <v>6</v>
      </c>
      <c r="I10" s="132">
        <v>5673</v>
      </c>
      <c r="J10" s="133">
        <f>I10/15</f>
        <v>378.2</v>
      </c>
      <c r="K10" s="134">
        <f>J10*10*0.25</f>
        <v>945.5</v>
      </c>
      <c r="L10" s="5"/>
    </row>
    <row r="11" spans="2:17" ht="35.1" customHeight="1" x14ac:dyDescent="0.25">
      <c r="B11" s="2">
        <v>1000</v>
      </c>
      <c r="C11" s="2">
        <v>1300</v>
      </c>
      <c r="D11" s="2">
        <v>132</v>
      </c>
      <c r="E11" s="194" t="s">
        <v>49</v>
      </c>
      <c r="F11" s="129" t="s">
        <v>22</v>
      </c>
      <c r="G11" s="130"/>
      <c r="H11" s="131"/>
      <c r="I11" s="132"/>
      <c r="J11" s="133"/>
      <c r="K11" s="134"/>
      <c r="L11" s="5"/>
    </row>
    <row r="12" spans="2:17" ht="35.1" customHeight="1" x14ac:dyDescent="0.25">
      <c r="B12" s="136">
        <v>1000</v>
      </c>
      <c r="C12" s="2">
        <v>1300</v>
      </c>
      <c r="D12" s="2">
        <v>132</v>
      </c>
      <c r="E12" s="193" t="s">
        <v>67</v>
      </c>
      <c r="F12" s="129" t="s">
        <v>23</v>
      </c>
      <c r="G12" s="193" t="s">
        <v>67</v>
      </c>
      <c r="H12" s="131">
        <v>6</v>
      </c>
      <c r="I12" s="3">
        <v>4412</v>
      </c>
      <c r="J12" s="133">
        <f t="shared" ref="J12:J13" si="0">I12/15</f>
        <v>294.13333333333333</v>
      </c>
      <c r="K12" s="134">
        <f>J12*10*0.25</f>
        <v>735.33333333333326</v>
      </c>
      <c r="L12" s="5"/>
    </row>
    <row r="13" spans="2:17" ht="35.1" customHeight="1" x14ac:dyDescent="0.25">
      <c r="B13" s="136">
        <v>1000</v>
      </c>
      <c r="C13" s="2">
        <v>1300</v>
      </c>
      <c r="D13" s="2">
        <v>132</v>
      </c>
      <c r="E13" s="193" t="s">
        <v>67</v>
      </c>
      <c r="F13" s="130" t="s">
        <v>23</v>
      </c>
      <c r="G13" s="193" t="s">
        <v>67</v>
      </c>
      <c r="H13" s="131">
        <v>6</v>
      </c>
      <c r="I13" s="3">
        <v>4412</v>
      </c>
      <c r="J13" s="133">
        <f t="shared" si="0"/>
        <v>294.13333333333333</v>
      </c>
      <c r="K13" s="134">
        <f>J13*10*0.25</f>
        <v>735.33333333333326</v>
      </c>
      <c r="L13" s="5"/>
    </row>
    <row r="14" spans="2:17" ht="35.1" customHeight="1" x14ac:dyDescent="0.25">
      <c r="B14" s="2">
        <v>1000</v>
      </c>
      <c r="C14" s="2">
        <v>1300</v>
      </c>
      <c r="D14" s="2">
        <v>132</v>
      </c>
      <c r="E14" s="194" t="s">
        <v>49</v>
      </c>
      <c r="F14" s="129" t="s">
        <v>23</v>
      </c>
      <c r="G14" s="130"/>
      <c r="H14" s="131"/>
      <c r="I14" s="3"/>
      <c r="J14" s="133"/>
      <c r="K14" s="134"/>
      <c r="L14" s="6"/>
    </row>
    <row r="15" spans="2:17" ht="35.1" customHeight="1" x14ac:dyDescent="0.25">
      <c r="B15" s="131">
        <v>1000</v>
      </c>
      <c r="C15" s="2">
        <v>1300</v>
      </c>
      <c r="D15" s="2">
        <v>132</v>
      </c>
      <c r="E15" s="194" t="s">
        <v>49</v>
      </c>
      <c r="F15" s="129" t="s">
        <v>23</v>
      </c>
      <c r="G15" s="129"/>
      <c r="H15" s="131"/>
      <c r="I15" s="3"/>
      <c r="J15" s="133"/>
      <c r="K15" s="134"/>
      <c r="L15" s="137"/>
    </row>
    <row r="16" spans="2:17" ht="35.1" customHeight="1" x14ac:dyDescent="0.25">
      <c r="B16" s="2">
        <v>1000</v>
      </c>
      <c r="C16" s="2">
        <v>1300</v>
      </c>
      <c r="D16" s="2">
        <v>132</v>
      </c>
      <c r="E16" s="193" t="s">
        <v>67</v>
      </c>
      <c r="F16" s="129" t="s">
        <v>23</v>
      </c>
      <c r="G16" s="193" t="s">
        <v>67</v>
      </c>
      <c r="H16" s="131">
        <v>6</v>
      </c>
      <c r="I16" s="3">
        <v>4412</v>
      </c>
      <c r="J16" s="133">
        <f>I16/15</f>
        <v>294.13333333333333</v>
      </c>
      <c r="K16" s="134">
        <f>J16*10*0.25</f>
        <v>735.33333333333326</v>
      </c>
      <c r="L16" s="6"/>
    </row>
    <row r="17" spans="2:17" ht="35.1" customHeight="1" x14ac:dyDescent="0.25">
      <c r="B17" s="2">
        <v>1000</v>
      </c>
      <c r="C17" s="2">
        <v>1300</v>
      </c>
      <c r="D17" s="2">
        <v>132</v>
      </c>
      <c r="E17" s="193" t="s">
        <v>67</v>
      </c>
      <c r="F17" s="138" t="s">
        <v>24</v>
      </c>
      <c r="G17" s="193" t="s">
        <v>67</v>
      </c>
      <c r="H17" s="131">
        <v>0.8</v>
      </c>
      <c r="I17" s="3">
        <v>4412</v>
      </c>
      <c r="J17" s="133">
        <f>I17/15</f>
        <v>294.13333333333333</v>
      </c>
      <c r="K17" s="134">
        <f>J17*10*0.25/6*0.8</f>
        <v>98.044444444444437</v>
      </c>
      <c r="L17" s="6"/>
    </row>
    <row r="18" spans="2:17" ht="35.1" customHeight="1" x14ac:dyDescent="0.25">
      <c r="B18" s="131">
        <v>1000</v>
      </c>
      <c r="C18" s="2">
        <v>1300</v>
      </c>
      <c r="D18" s="2">
        <v>132</v>
      </c>
      <c r="E18" s="193" t="s">
        <v>67</v>
      </c>
      <c r="F18" s="139" t="s">
        <v>23</v>
      </c>
      <c r="G18" s="193" t="s">
        <v>67</v>
      </c>
      <c r="H18" s="131">
        <v>6</v>
      </c>
      <c r="I18" s="3">
        <v>4412</v>
      </c>
      <c r="J18" s="133">
        <f t="shared" ref="J18:J19" si="1">I18/15</f>
        <v>294.13333333333333</v>
      </c>
      <c r="K18" s="134">
        <f>J18*10*0.25</f>
        <v>735.33333333333326</v>
      </c>
      <c r="L18" s="6"/>
    </row>
    <row r="19" spans="2:17" ht="35.1" customHeight="1" x14ac:dyDescent="0.25">
      <c r="B19" s="2">
        <v>1000</v>
      </c>
      <c r="C19" s="2">
        <v>1300</v>
      </c>
      <c r="D19" s="2">
        <v>132</v>
      </c>
      <c r="E19" s="193" t="s">
        <v>67</v>
      </c>
      <c r="F19" s="129" t="s">
        <v>23</v>
      </c>
      <c r="G19" s="193" t="s">
        <v>67</v>
      </c>
      <c r="H19" s="131">
        <v>5</v>
      </c>
      <c r="I19" s="3">
        <v>4412</v>
      </c>
      <c r="J19" s="133">
        <f t="shared" si="1"/>
        <v>294.13333333333333</v>
      </c>
      <c r="K19" s="134">
        <f>J19*10*0.25/6*5</f>
        <v>612.77777777777771</v>
      </c>
      <c r="L19" s="6"/>
    </row>
    <row r="20" spans="2:17" ht="35.1" customHeight="1" x14ac:dyDescent="0.3">
      <c r="B20" s="131">
        <v>1000</v>
      </c>
      <c r="C20" s="2">
        <v>1300</v>
      </c>
      <c r="D20" s="2">
        <v>132</v>
      </c>
      <c r="E20" s="193" t="s">
        <v>67</v>
      </c>
      <c r="F20" s="140" t="s">
        <v>25</v>
      </c>
      <c r="G20" s="193" t="s">
        <v>67</v>
      </c>
      <c r="H20" s="131">
        <v>3</v>
      </c>
      <c r="I20" s="12">
        <v>5922</v>
      </c>
      <c r="J20" s="191">
        <f>I20/15</f>
        <v>394.8</v>
      </c>
      <c r="K20" s="141">
        <f>J21*5*0.25</f>
        <v>493.5</v>
      </c>
      <c r="L20" s="142"/>
    </row>
    <row r="21" spans="2:17" ht="35.1" customHeight="1" x14ac:dyDescent="0.3">
      <c r="B21" s="131">
        <v>1000</v>
      </c>
      <c r="C21" s="2">
        <v>1300</v>
      </c>
      <c r="D21" s="2">
        <v>132</v>
      </c>
      <c r="E21" s="193" t="s">
        <v>67</v>
      </c>
      <c r="F21" s="140" t="s">
        <v>25</v>
      </c>
      <c r="G21" s="193" t="s">
        <v>67</v>
      </c>
      <c r="H21" s="131">
        <v>0.5</v>
      </c>
      <c r="I21" s="12">
        <v>5922</v>
      </c>
      <c r="J21" s="191">
        <f>I21/15</f>
        <v>394.8</v>
      </c>
      <c r="K21" s="141">
        <f>J21*10*0.25/6*0.5</f>
        <v>82.25</v>
      </c>
      <c r="L21" s="142"/>
    </row>
    <row r="22" spans="2:17" ht="35.1" customHeight="1" x14ac:dyDescent="0.25">
      <c r="B22" s="131">
        <v>1000</v>
      </c>
      <c r="C22" s="2">
        <v>1300</v>
      </c>
      <c r="D22" s="2">
        <v>132</v>
      </c>
      <c r="E22" s="193" t="s">
        <v>67</v>
      </c>
      <c r="F22" s="140" t="s">
        <v>41</v>
      </c>
      <c r="G22" s="193" t="s">
        <v>67</v>
      </c>
      <c r="H22" s="63">
        <v>3</v>
      </c>
      <c r="I22" s="12">
        <v>5922</v>
      </c>
      <c r="J22" s="133">
        <f>I22/15</f>
        <v>394.8</v>
      </c>
      <c r="K22" s="141">
        <f>J22*5*0.25</f>
        <v>493.5</v>
      </c>
      <c r="L22" s="137"/>
    </row>
    <row r="23" spans="2:17" ht="35.1" customHeight="1" x14ac:dyDescent="0.25">
      <c r="B23" s="2">
        <v>1000</v>
      </c>
      <c r="C23" s="2">
        <v>1300</v>
      </c>
      <c r="D23" s="2">
        <v>132</v>
      </c>
      <c r="E23" s="193" t="s">
        <v>67</v>
      </c>
      <c r="F23" s="143" t="s">
        <v>26</v>
      </c>
      <c r="G23" s="193" t="s">
        <v>67</v>
      </c>
      <c r="H23" s="131">
        <v>6</v>
      </c>
      <c r="I23" s="3">
        <v>2073</v>
      </c>
      <c r="J23" s="133">
        <f>I23/15</f>
        <v>138.19999999999999</v>
      </c>
      <c r="K23" s="134">
        <f>J23*10*0.25</f>
        <v>345.5</v>
      </c>
      <c r="L23" s="6"/>
    </row>
    <row r="24" spans="2:17" ht="35.1" customHeight="1" x14ac:dyDescent="0.25">
      <c r="B24" s="7"/>
      <c r="C24" s="7"/>
      <c r="D24" s="7"/>
      <c r="E24" s="8" t="s">
        <v>27</v>
      </c>
      <c r="F24" s="7"/>
      <c r="G24" s="7"/>
      <c r="H24" s="7"/>
      <c r="I24" s="11">
        <f>SUM(I9:I23)</f>
        <v>62326</v>
      </c>
      <c r="J24" s="11">
        <f t="shared" ref="J24" si="2">SUM(J9:J23)</f>
        <v>4155.0666666666666</v>
      </c>
      <c r="K24" s="11">
        <v>7736.06</v>
      </c>
      <c r="L24" s="7"/>
    </row>
    <row r="25" spans="2:17" x14ac:dyDescent="0.25">
      <c r="B25" s="144"/>
      <c r="C25" s="144"/>
      <c r="D25" s="144"/>
      <c r="E25" s="145" t="s">
        <v>28</v>
      </c>
      <c r="F25" s="145"/>
      <c r="G25" s="144"/>
      <c r="H25" s="146"/>
      <c r="I25" s="144"/>
      <c r="J25" s="147" t="s">
        <v>29</v>
      </c>
      <c r="K25" s="147"/>
      <c r="L25" s="147"/>
      <c r="M25" s="147"/>
      <c r="N25" s="147"/>
      <c r="O25" s="148"/>
      <c r="P25" s="149"/>
      <c r="Q25" s="144"/>
    </row>
    <row r="26" spans="2:17" x14ac:dyDescent="0.25">
      <c r="B26" s="144"/>
      <c r="C26" s="144"/>
      <c r="D26" s="144"/>
      <c r="E26" s="150"/>
      <c r="F26" s="150"/>
      <c r="G26" s="144"/>
      <c r="H26" s="146"/>
      <c r="I26" s="144"/>
      <c r="J26" s="148"/>
      <c r="K26" s="148"/>
      <c r="L26" s="148"/>
      <c r="M26" s="148"/>
      <c r="N26" s="148"/>
      <c r="O26" s="148"/>
      <c r="P26" s="149"/>
      <c r="Q26" s="144"/>
    </row>
    <row r="27" spans="2:17" x14ac:dyDescent="0.25">
      <c r="B27" s="144"/>
      <c r="C27" s="144"/>
      <c r="D27" s="144"/>
      <c r="E27" s="150"/>
      <c r="F27" s="150"/>
      <c r="G27" s="144"/>
      <c r="H27" s="146"/>
      <c r="I27" s="144"/>
      <c r="J27" s="148"/>
      <c r="K27" s="148"/>
      <c r="L27" s="148"/>
      <c r="M27" s="148"/>
      <c r="N27" s="148"/>
      <c r="O27" s="148"/>
      <c r="P27" s="149"/>
      <c r="Q27" s="144"/>
    </row>
    <row r="28" spans="2:17" x14ac:dyDescent="0.25">
      <c r="B28" s="144"/>
      <c r="C28" s="144"/>
      <c r="D28" s="144"/>
      <c r="E28" s="150"/>
      <c r="F28" s="150"/>
      <c r="G28" s="144"/>
      <c r="H28" s="146"/>
      <c r="I28" s="144"/>
      <c r="J28" s="148"/>
      <c r="K28" s="148"/>
      <c r="L28" s="148"/>
      <c r="M28" s="148"/>
      <c r="N28" s="148"/>
      <c r="O28" s="148"/>
      <c r="P28" s="149"/>
      <c r="Q28" s="144"/>
    </row>
    <row r="29" spans="2:17" x14ac:dyDescent="0.25">
      <c r="B29" s="144"/>
      <c r="C29" s="144"/>
      <c r="D29" s="144"/>
      <c r="E29" s="9"/>
      <c r="F29" s="9"/>
      <c r="G29" s="144"/>
      <c r="H29" s="146"/>
      <c r="I29" s="144"/>
      <c r="J29" s="10"/>
      <c r="K29" s="10"/>
      <c r="L29" s="10"/>
      <c r="M29" s="10"/>
      <c r="N29" s="10"/>
      <c r="O29" s="148"/>
      <c r="P29" s="149"/>
      <c r="Q29" s="144"/>
    </row>
    <row r="30" spans="2:17" x14ac:dyDescent="0.25">
      <c r="B30" s="144"/>
      <c r="C30" s="144"/>
      <c r="D30" s="144"/>
      <c r="E30" s="151" t="s">
        <v>54</v>
      </c>
      <c r="F30" s="151"/>
      <c r="G30" s="144"/>
      <c r="H30" s="146"/>
      <c r="I30" s="144"/>
      <c r="J30" s="192" t="s">
        <v>30</v>
      </c>
      <c r="K30" s="192"/>
      <c r="L30" s="192"/>
      <c r="M30" s="192"/>
      <c r="N30" s="192"/>
      <c r="O30" s="152"/>
      <c r="P30" s="149"/>
      <c r="Q30" s="144"/>
    </row>
    <row r="31" spans="2:17" x14ac:dyDescent="0.25">
      <c r="B31" s="144"/>
      <c r="C31" s="144"/>
      <c r="D31" s="144"/>
      <c r="E31" s="145" t="s">
        <v>31</v>
      </c>
      <c r="F31" s="145"/>
      <c r="G31" s="144"/>
      <c r="H31" s="146"/>
      <c r="I31" s="144"/>
      <c r="J31" s="147" t="s">
        <v>32</v>
      </c>
      <c r="K31" s="147"/>
      <c r="L31" s="147"/>
      <c r="M31" s="147"/>
      <c r="N31" s="147"/>
      <c r="O31" s="148"/>
      <c r="P31" s="149"/>
      <c r="Q31" s="144"/>
    </row>
  </sheetData>
  <mergeCells count="20">
    <mergeCell ref="J30:N30"/>
    <mergeCell ref="E31:F31"/>
    <mergeCell ref="J31:N31"/>
    <mergeCell ref="H6:H8"/>
    <mergeCell ref="I6:I8"/>
    <mergeCell ref="J6:J8"/>
    <mergeCell ref="K6:K8"/>
    <mergeCell ref="L6:L8"/>
    <mergeCell ref="E25:F25"/>
    <mergeCell ref="J25:N25"/>
    <mergeCell ref="E2:G2"/>
    <mergeCell ref="J2:L2"/>
    <mergeCell ref="E3:G3"/>
    <mergeCell ref="I3:L3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5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topLeftCell="A4" workbookViewId="0">
      <selection activeCell="E10" sqref="E10:E11"/>
    </sheetView>
  </sheetViews>
  <sheetFormatPr baseColWidth="10" defaultRowHeight="15" x14ac:dyDescent="0.25"/>
  <cols>
    <col min="1" max="1" width="5.5703125" style="1" customWidth="1"/>
    <col min="2" max="4" width="11.42578125" style="1"/>
    <col min="5" max="5" width="33.85546875" style="1" customWidth="1"/>
    <col min="6" max="7" width="22.85546875" style="1" customWidth="1"/>
    <col min="8" max="16" width="11.42578125" style="1"/>
    <col min="17" max="17" width="34.7109375" style="1" customWidth="1"/>
    <col min="18" max="16384" width="11.42578125" style="1"/>
  </cols>
  <sheetData>
    <row r="2" spans="2:17" ht="20.25" x14ac:dyDescent="0.3">
      <c r="B2" s="98"/>
      <c r="C2" s="99"/>
      <c r="D2" s="100"/>
      <c r="E2" s="101" t="s">
        <v>0</v>
      </c>
      <c r="F2" s="101"/>
      <c r="G2" s="101"/>
      <c r="H2" s="100"/>
      <c r="I2" s="102" t="s">
        <v>1</v>
      </c>
      <c r="J2" s="102"/>
      <c r="K2" s="102"/>
      <c r="L2" s="102"/>
      <c r="M2" s="102"/>
      <c r="N2" s="100"/>
      <c r="O2" s="100"/>
      <c r="P2" s="100"/>
      <c r="Q2" s="100"/>
    </row>
    <row r="3" spans="2:17" ht="18.75" x14ac:dyDescent="0.3">
      <c r="B3" s="103"/>
      <c r="C3" s="104"/>
      <c r="D3" s="100"/>
      <c r="E3" s="101" t="s">
        <v>2</v>
      </c>
      <c r="F3" s="101"/>
      <c r="G3" s="101"/>
      <c r="H3" s="100"/>
      <c r="I3" s="101" t="s">
        <v>55</v>
      </c>
      <c r="J3" s="101"/>
      <c r="K3" s="101"/>
      <c r="L3" s="101"/>
      <c r="M3" s="101"/>
      <c r="N3" s="100"/>
      <c r="O3" s="100"/>
      <c r="P3" s="100"/>
      <c r="Q3" s="100"/>
    </row>
    <row r="4" spans="2:17" ht="18.75" x14ac:dyDescent="0.3">
      <c r="B4" s="103"/>
      <c r="C4" s="104"/>
      <c r="D4" s="100"/>
      <c r="E4" s="105"/>
      <c r="F4" s="105"/>
      <c r="G4" s="105"/>
      <c r="H4" s="100"/>
      <c r="I4" s="105"/>
      <c r="J4" s="105"/>
      <c r="K4" s="105"/>
      <c r="L4" s="105"/>
      <c r="M4" s="105"/>
      <c r="N4" s="100"/>
      <c r="O4" s="100"/>
      <c r="P4" s="100"/>
      <c r="Q4" s="100"/>
    </row>
    <row r="5" spans="2:17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17" x14ac:dyDescent="0.25">
      <c r="B6" s="106" t="s">
        <v>3</v>
      </c>
      <c r="C6" s="106" t="s">
        <v>4</v>
      </c>
      <c r="D6" s="106" t="s">
        <v>5</v>
      </c>
      <c r="E6" s="107" t="s">
        <v>6</v>
      </c>
      <c r="F6" s="108" t="s">
        <v>7</v>
      </c>
      <c r="G6" s="109" t="s">
        <v>8</v>
      </c>
      <c r="H6" s="106" t="s">
        <v>9</v>
      </c>
      <c r="I6" s="110" t="s">
        <v>10</v>
      </c>
      <c r="J6" s="111"/>
      <c r="K6" s="111"/>
      <c r="L6" s="112"/>
      <c r="M6" s="113" t="s">
        <v>11</v>
      </c>
      <c r="N6" s="114"/>
      <c r="O6" s="115"/>
      <c r="P6" s="106" t="s">
        <v>12</v>
      </c>
      <c r="Q6" s="116" t="s">
        <v>13</v>
      </c>
    </row>
    <row r="7" spans="2:17" x14ac:dyDescent="0.25">
      <c r="B7" s="117"/>
      <c r="C7" s="117"/>
      <c r="D7" s="117"/>
      <c r="E7" s="118"/>
      <c r="F7" s="119"/>
      <c r="G7" s="120"/>
      <c r="H7" s="117"/>
      <c r="I7" s="106" t="s">
        <v>14</v>
      </c>
      <c r="J7" s="106" t="s">
        <v>15</v>
      </c>
      <c r="K7" s="106" t="s">
        <v>16</v>
      </c>
      <c r="L7" s="121" t="s">
        <v>17</v>
      </c>
      <c r="M7" s="106" t="s">
        <v>18</v>
      </c>
      <c r="N7" s="106" t="s">
        <v>19</v>
      </c>
      <c r="O7" s="108" t="s">
        <v>20</v>
      </c>
      <c r="P7" s="117"/>
      <c r="Q7" s="122"/>
    </row>
    <row r="8" spans="2:17" x14ac:dyDescent="0.25">
      <c r="B8" s="123"/>
      <c r="C8" s="123"/>
      <c r="D8" s="123"/>
      <c r="E8" s="124"/>
      <c r="F8" s="125"/>
      <c r="G8" s="126"/>
      <c r="H8" s="123"/>
      <c r="I8" s="123"/>
      <c r="J8" s="123"/>
      <c r="K8" s="123"/>
      <c r="L8" s="127"/>
      <c r="M8" s="123"/>
      <c r="N8" s="123"/>
      <c r="O8" s="125"/>
      <c r="P8" s="123"/>
      <c r="Q8" s="128"/>
    </row>
    <row r="9" spans="2:17" ht="35.1" customHeight="1" x14ac:dyDescent="0.25">
      <c r="B9" s="2">
        <v>1000</v>
      </c>
      <c r="C9" s="2">
        <v>1100</v>
      </c>
      <c r="D9" s="2">
        <v>113</v>
      </c>
      <c r="E9" s="193" t="s">
        <v>67</v>
      </c>
      <c r="F9" s="129" t="s">
        <v>21</v>
      </c>
      <c r="G9" s="193" t="s">
        <v>67</v>
      </c>
      <c r="H9" s="131">
        <v>15</v>
      </c>
      <c r="I9" s="132">
        <v>10342</v>
      </c>
      <c r="J9" s="133">
        <v>0</v>
      </c>
      <c r="K9" s="133">
        <v>150</v>
      </c>
      <c r="L9" s="3">
        <f>I9+J9+K9</f>
        <v>10492</v>
      </c>
      <c r="M9" s="4">
        <v>0</v>
      </c>
      <c r="N9" s="3">
        <v>1498</v>
      </c>
      <c r="O9" s="3">
        <v>1498</v>
      </c>
      <c r="P9" s="134">
        <f>L9-O9</f>
        <v>8994</v>
      </c>
      <c r="Q9" s="5"/>
    </row>
    <row r="10" spans="2:17" ht="35.1" customHeight="1" x14ac:dyDescent="0.25">
      <c r="B10" s="2">
        <v>1000</v>
      </c>
      <c r="C10" s="2">
        <v>1100</v>
      </c>
      <c r="D10" s="2">
        <v>113</v>
      </c>
      <c r="E10" s="193" t="s">
        <v>67</v>
      </c>
      <c r="F10" s="129" t="s">
        <v>22</v>
      </c>
      <c r="G10" s="193" t="s">
        <v>67</v>
      </c>
      <c r="H10" s="131">
        <v>15</v>
      </c>
      <c r="I10" s="132">
        <v>5673</v>
      </c>
      <c r="J10" s="133">
        <v>0</v>
      </c>
      <c r="K10" s="133">
        <v>150</v>
      </c>
      <c r="L10" s="3">
        <f>I10+J10+K10</f>
        <v>5823</v>
      </c>
      <c r="M10" s="3"/>
      <c r="N10" s="3">
        <v>533</v>
      </c>
      <c r="O10" s="3">
        <f t="shared" ref="O10" si="0">N10</f>
        <v>533</v>
      </c>
      <c r="P10" s="134">
        <f>SUM(L10-O10)</f>
        <v>5290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194" t="s">
        <v>49</v>
      </c>
      <c r="F11" s="129" t="s">
        <v>22</v>
      </c>
      <c r="G11" s="130"/>
      <c r="H11" s="131"/>
      <c r="I11" s="132"/>
      <c r="J11" s="133"/>
      <c r="K11" s="133"/>
      <c r="L11" s="3">
        <f t="shared" ref="L11:L21" si="1">I11+J11+K11</f>
        <v>0</v>
      </c>
      <c r="M11" s="3"/>
      <c r="N11" s="3"/>
      <c r="O11" s="3"/>
      <c r="P11" s="134"/>
      <c r="Q11" s="5"/>
    </row>
    <row r="12" spans="2:17" ht="35.1" customHeight="1" x14ac:dyDescent="0.25">
      <c r="B12" s="136">
        <v>1000</v>
      </c>
      <c r="C12" s="2">
        <v>1100</v>
      </c>
      <c r="D12" s="131">
        <v>113</v>
      </c>
      <c r="E12" s="193" t="s">
        <v>67</v>
      </c>
      <c r="F12" s="129" t="s">
        <v>23</v>
      </c>
      <c r="G12" s="193" t="s">
        <v>67</v>
      </c>
      <c r="H12" s="131">
        <v>15</v>
      </c>
      <c r="I12" s="3">
        <v>4412</v>
      </c>
      <c r="J12" s="133">
        <v>0</v>
      </c>
      <c r="K12" s="133">
        <v>150</v>
      </c>
      <c r="L12" s="3">
        <f t="shared" si="1"/>
        <v>4562</v>
      </c>
      <c r="M12" s="3"/>
      <c r="N12" s="3">
        <v>345</v>
      </c>
      <c r="O12" s="3">
        <f t="shared" ref="O12:O18" si="2">N12</f>
        <v>345</v>
      </c>
      <c r="P12" s="134">
        <f>SUM(L12-O12)</f>
        <v>4217</v>
      </c>
      <c r="Q12" s="5"/>
    </row>
    <row r="13" spans="2:17" ht="35.1" customHeight="1" x14ac:dyDescent="0.25">
      <c r="B13" s="136">
        <v>1000</v>
      </c>
      <c r="C13" s="2">
        <v>1100</v>
      </c>
      <c r="D13" s="2">
        <v>113</v>
      </c>
      <c r="E13" s="193" t="s">
        <v>67</v>
      </c>
      <c r="F13" s="130" t="s">
        <v>23</v>
      </c>
      <c r="G13" s="193" t="s">
        <v>67</v>
      </c>
      <c r="H13" s="131">
        <v>15</v>
      </c>
      <c r="I13" s="3">
        <v>4412</v>
      </c>
      <c r="J13" s="133">
        <v>0</v>
      </c>
      <c r="K13" s="133">
        <v>150</v>
      </c>
      <c r="L13" s="3">
        <f t="shared" si="1"/>
        <v>4562</v>
      </c>
      <c r="M13" s="3"/>
      <c r="N13" s="3">
        <v>345</v>
      </c>
      <c r="O13" s="3">
        <f t="shared" si="2"/>
        <v>345</v>
      </c>
      <c r="P13" s="134">
        <f t="shared" ref="P13:P18" si="3"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94" t="s">
        <v>49</v>
      </c>
      <c r="F14" s="129" t="s">
        <v>23</v>
      </c>
      <c r="G14" s="130"/>
      <c r="H14" s="131"/>
      <c r="I14" s="3"/>
      <c r="J14" s="133"/>
      <c r="K14" s="133"/>
      <c r="L14" s="3">
        <f t="shared" si="1"/>
        <v>0</v>
      </c>
      <c r="M14" s="3"/>
      <c r="N14" s="3"/>
      <c r="O14" s="3">
        <f t="shared" si="2"/>
        <v>0</v>
      </c>
      <c r="P14" s="134">
        <f t="shared" si="3"/>
        <v>0</v>
      </c>
      <c r="Q14" s="6"/>
    </row>
    <row r="15" spans="2:17" ht="35.1" customHeight="1" x14ac:dyDescent="0.25">
      <c r="B15" s="131">
        <v>1000</v>
      </c>
      <c r="C15" s="131">
        <v>1100</v>
      </c>
      <c r="D15" s="131">
        <v>113</v>
      </c>
      <c r="E15" s="194" t="s">
        <v>49</v>
      </c>
      <c r="F15" s="129" t="s">
        <v>23</v>
      </c>
      <c r="G15" s="129"/>
      <c r="H15" s="131"/>
      <c r="I15" s="3"/>
      <c r="J15" s="133"/>
      <c r="K15" s="133"/>
      <c r="L15" s="3">
        <f t="shared" si="1"/>
        <v>0</v>
      </c>
      <c r="M15" s="3"/>
      <c r="N15" s="3"/>
      <c r="O15" s="3">
        <f t="shared" si="2"/>
        <v>0</v>
      </c>
      <c r="P15" s="134">
        <f t="shared" si="3"/>
        <v>0</v>
      </c>
      <c r="Q15" s="137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93" t="s">
        <v>67</v>
      </c>
      <c r="F16" s="129" t="s">
        <v>23</v>
      </c>
      <c r="G16" s="193" t="s">
        <v>67</v>
      </c>
      <c r="H16" s="131">
        <v>15</v>
      </c>
      <c r="I16" s="3">
        <v>4412</v>
      </c>
      <c r="J16" s="133">
        <v>0</v>
      </c>
      <c r="K16" s="133">
        <v>150</v>
      </c>
      <c r="L16" s="3">
        <f t="shared" si="1"/>
        <v>4562</v>
      </c>
      <c r="M16" s="3"/>
      <c r="N16" s="3">
        <v>345</v>
      </c>
      <c r="O16" s="3">
        <f t="shared" si="2"/>
        <v>345</v>
      </c>
      <c r="P16" s="134">
        <f t="shared" si="3"/>
        <v>4217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93" t="s">
        <v>67</v>
      </c>
      <c r="F17" s="138" t="s">
        <v>24</v>
      </c>
      <c r="G17" s="193" t="s">
        <v>67</v>
      </c>
      <c r="H17" s="131">
        <v>15</v>
      </c>
      <c r="I17" s="3">
        <v>4412</v>
      </c>
      <c r="J17" s="133">
        <v>0</v>
      </c>
      <c r="K17" s="133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134">
        <f t="shared" si="3"/>
        <v>4217</v>
      </c>
      <c r="Q17" s="6"/>
    </row>
    <row r="18" spans="2:17" ht="35.1" customHeight="1" x14ac:dyDescent="0.25">
      <c r="B18" s="131">
        <v>1000</v>
      </c>
      <c r="C18" s="2">
        <v>1100</v>
      </c>
      <c r="D18" s="2">
        <v>113</v>
      </c>
      <c r="E18" s="193" t="s">
        <v>67</v>
      </c>
      <c r="F18" s="139" t="s">
        <v>23</v>
      </c>
      <c r="G18" s="193" t="s">
        <v>67</v>
      </c>
      <c r="H18" s="131">
        <v>15</v>
      </c>
      <c r="I18" s="3">
        <v>4412</v>
      </c>
      <c r="J18" s="133">
        <v>0</v>
      </c>
      <c r="K18" s="133">
        <v>150</v>
      </c>
      <c r="L18" s="3">
        <f t="shared" si="1"/>
        <v>4562</v>
      </c>
      <c r="M18" s="3"/>
      <c r="N18" s="3">
        <v>345</v>
      </c>
      <c r="O18" s="3">
        <f t="shared" si="2"/>
        <v>345</v>
      </c>
      <c r="P18" s="134">
        <f t="shared" si="3"/>
        <v>4217</v>
      </c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194" t="s">
        <v>49</v>
      </c>
      <c r="F19" s="129" t="s">
        <v>23</v>
      </c>
      <c r="G19" s="130"/>
      <c r="H19" s="131"/>
      <c r="I19" s="3"/>
      <c r="J19" s="133"/>
      <c r="K19" s="133"/>
      <c r="L19" s="3"/>
      <c r="M19" s="3"/>
      <c r="N19" s="3"/>
      <c r="O19" s="3"/>
      <c r="P19" s="134"/>
      <c r="Q19" s="6"/>
    </row>
    <row r="20" spans="2:17" ht="35.1" customHeight="1" x14ac:dyDescent="0.3">
      <c r="B20" s="131">
        <v>1000</v>
      </c>
      <c r="C20" s="131">
        <v>1100</v>
      </c>
      <c r="D20" s="131">
        <v>113</v>
      </c>
      <c r="E20" s="193" t="s">
        <v>67</v>
      </c>
      <c r="F20" s="140" t="s">
        <v>25</v>
      </c>
      <c r="G20" s="193" t="s">
        <v>67</v>
      </c>
      <c r="H20" s="63">
        <v>15</v>
      </c>
      <c r="I20" s="12">
        <v>5922</v>
      </c>
      <c r="J20" s="13">
        <v>0</v>
      </c>
      <c r="K20" s="13">
        <v>0</v>
      </c>
      <c r="L20" s="3">
        <f t="shared" si="1"/>
        <v>5922</v>
      </c>
      <c r="M20" s="12"/>
      <c r="N20" s="12">
        <v>577</v>
      </c>
      <c r="O20" s="12">
        <v>577</v>
      </c>
      <c r="P20" s="141">
        <f>L20-O20</f>
        <v>5345</v>
      </c>
      <c r="Q20" s="142"/>
    </row>
    <row r="21" spans="2:17" ht="35.1" customHeight="1" x14ac:dyDescent="0.25">
      <c r="B21" s="2">
        <v>1000</v>
      </c>
      <c r="C21" s="2">
        <v>1100</v>
      </c>
      <c r="D21" s="2">
        <v>113</v>
      </c>
      <c r="E21" s="193" t="s">
        <v>67</v>
      </c>
      <c r="F21" s="143" t="s">
        <v>26</v>
      </c>
      <c r="G21" s="193" t="s">
        <v>67</v>
      </c>
      <c r="H21" s="131">
        <v>15</v>
      </c>
      <c r="I21" s="3">
        <v>2073</v>
      </c>
      <c r="J21" s="133">
        <v>70</v>
      </c>
      <c r="K21" s="133">
        <v>0</v>
      </c>
      <c r="L21" s="3">
        <f t="shared" si="1"/>
        <v>2143</v>
      </c>
      <c r="M21" s="3"/>
      <c r="N21" s="3">
        <v>0</v>
      </c>
      <c r="O21" s="3">
        <v>0</v>
      </c>
      <c r="P21" s="134">
        <f>SUM(L21-O21)</f>
        <v>2143</v>
      </c>
      <c r="Q21" s="6"/>
    </row>
    <row r="22" spans="2:17" ht="35.1" customHeight="1" x14ac:dyDescent="0.25">
      <c r="B22" s="7"/>
      <c r="C22" s="7"/>
      <c r="D22" s="7"/>
      <c r="E22" s="8" t="s">
        <v>27</v>
      </c>
      <c r="F22" s="7"/>
      <c r="G22" s="7"/>
      <c r="H22" s="7"/>
      <c r="I22" s="11">
        <f t="shared" ref="I22:P22" si="4">SUM(I9:I21)</f>
        <v>46070</v>
      </c>
      <c r="J22" s="11">
        <f t="shared" si="4"/>
        <v>70</v>
      </c>
      <c r="K22" s="11">
        <f t="shared" si="4"/>
        <v>1050</v>
      </c>
      <c r="L22" s="11">
        <f t="shared" si="4"/>
        <v>47190</v>
      </c>
      <c r="M22" s="11">
        <f t="shared" si="4"/>
        <v>0</v>
      </c>
      <c r="N22" s="11">
        <f t="shared" si="4"/>
        <v>4333</v>
      </c>
      <c r="O22" s="11">
        <f t="shared" si="4"/>
        <v>4333</v>
      </c>
      <c r="P22" s="11">
        <f t="shared" si="4"/>
        <v>42857</v>
      </c>
      <c r="Q22" s="7"/>
    </row>
    <row r="23" spans="2:17" x14ac:dyDescent="0.25">
      <c r="B23" s="144"/>
      <c r="C23" s="144"/>
      <c r="D23" s="144"/>
      <c r="E23" s="145" t="s">
        <v>28</v>
      </c>
      <c r="F23" s="145"/>
      <c r="G23" s="144"/>
      <c r="H23" s="146"/>
      <c r="I23" s="144"/>
      <c r="J23" s="147" t="s">
        <v>29</v>
      </c>
      <c r="K23" s="147"/>
      <c r="L23" s="147"/>
      <c r="M23" s="147"/>
      <c r="N23" s="147"/>
      <c r="O23" s="148"/>
      <c r="P23" s="149"/>
      <c r="Q23" s="144"/>
    </row>
    <row r="24" spans="2:17" x14ac:dyDescent="0.25">
      <c r="B24" s="144"/>
      <c r="C24" s="144"/>
      <c r="D24" s="144"/>
      <c r="E24" s="150"/>
      <c r="F24" s="150"/>
      <c r="G24" s="144"/>
      <c r="H24" s="146"/>
      <c r="I24" s="144"/>
      <c r="J24" s="148"/>
      <c r="K24" s="148"/>
      <c r="L24" s="148"/>
      <c r="M24" s="148"/>
      <c r="N24" s="148"/>
      <c r="O24" s="148"/>
      <c r="P24" s="149"/>
      <c r="Q24" s="144"/>
    </row>
    <row r="25" spans="2:17" x14ac:dyDescent="0.25">
      <c r="B25" s="144"/>
      <c r="C25" s="144"/>
      <c r="D25" s="144"/>
      <c r="E25" s="150"/>
      <c r="F25" s="150"/>
      <c r="G25" s="144"/>
      <c r="H25" s="146"/>
      <c r="I25" s="144"/>
      <c r="J25" s="148"/>
      <c r="K25" s="148"/>
      <c r="L25" s="148"/>
      <c r="M25" s="148"/>
      <c r="N25" s="148"/>
      <c r="O25" s="148"/>
      <c r="P25" s="149"/>
      <c r="Q25" s="144"/>
    </row>
    <row r="26" spans="2:17" x14ac:dyDescent="0.25">
      <c r="B26" s="144"/>
      <c r="C26" s="144"/>
      <c r="D26" s="144"/>
      <c r="E26" s="150"/>
      <c r="F26" s="150"/>
      <c r="G26" s="144"/>
      <c r="H26" s="146"/>
      <c r="I26" s="144"/>
      <c r="J26" s="148"/>
      <c r="K26" s="148"/>
      <c r="L26" s="148"/>
      <c r="M26" s="148"/>
      <c r="N26" s="148"/>
      <c r="O26" s="148"/>
      <c r="P26" s="149"/>
      <c r="Q26" s="144"/>
    </row>
    <row r="27" spans="2:17" x14ac:dyDescent="0.25">
      <c r="B27" s="144"/>
      <c r="C27" s="144"/>
      <c r="D27" s="144"/>
      <c r="E27" s="9"/>
      <c r="F27" s="9"/>
      <c r="G27" s="144"/>
      <c r="H27" s="146"/>
      <c r="I27" s="144"/>
      <c r="J27" s="10"/>
      <c r="K27" s="10"/>
      <c r="L27" s="10"/>
      <c r="M27" s="10"/>
      <c r="N27" s="10"/>
      <c r="O27" s="148"/>
      <c r="P27" s="149"/>
      <c r="Q27" s="144"/>
    </row>
    <row r="28" spans="2:17" x14ac:dyDescent="0.25">
      <c r="B28" s="144"/>
      <c r="C28" s="144"/>
      <c r="D28" s="144"/>
      <c r="E28" s="151" t="s">
        <v>54</v>
      </c>
      <c r="F28" s="151"/>
      <c r="G28" s="144"/>
      <c r="H28" s="146"/>
      <c r="I28" s="144"/>
      <c r="J28" s="147" t="s">
        <v>30</v>
      </c>
      <c r="K28" s="147"/>
      <c r="L28" s="147"/>
      <c r="M28" s="147"/>
      <c r="N28" s="147"/>
      <c r="O28" s="152"/>
      <c r="P28" s="149"/>
      <c r="Q28" s="144"/>
    </row>
    <row r="29" spans="2:17" x14ac:dyDescent="0.25">
      <c r="B29" s="144"/>
      <c r="C29" s="144"/>
      <c r="D29" s="144"/>
      <c r="E29" s="145" t="s">
        <v>31</v>
      </c>
      <c r="F29" s="145"/>
      <c r="G29" s="144"/>
      <c r="H29" s="146"/>
      <c r="I29" s="144"/>
      <c r="J29" s="147" t="s">
        <v>32</v>
      </c>
      <c r="K29" s="147"/>
      <c r="L29" s="147"/>
      <c r="M29" s="147"/>
      <c r="N29" s="147"/>
      <c r="O29" s="148"/>
      <c r="P29" s="149"/>
      <c r="Q29" s="144"/>
    </row>
  </sheetData>
  <mergeCells count="27">
    <mergeCell ref="N7:N8"/>
    <mergeCell ref="O7:O8"/>
    <mergeCell ref="E23:F23"/>
    <mergeCell ref="J23:N23"/>
    <mergeCell ref="J28:N28"/>
    <mergeCell ref="E29:F29"/>
    <mergeCell ref="J29:N29"/>
    <mergeCell ref="H6:H8"/>
    <mergeCell ref="I6:L6"/>
    <mergeCell ref="M6:O6"/>
    <mergeCell ref="P6:P8"/>
    <mergeCell ref="Q6:Q8"/>
    <mergeCell ref="I7:I8"/>
    <mergeCell ref="J7:J8"/>
    <mergeCell ref="K7:K8"/>
    <mergeCell ref="L7:L8"/>
    <mergeCell ref="M7:M8"/>
    <mergeCell ref="E2:G2"/>
    <mergeCell ref="I2:M2"/>
    <mergeCell ref="E3:G3"/>
    <mergeCell ref="I3:M3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5" scale="6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tabSelected="1" workbookViewId="0">
      <selection activeCell="G21" sqref="G21"/>
    </sheetView>
  </sheetViews>
  <sheetFormatPr baseColWidth="10" defaultRowHeight="15" x14ac:dyDescent="0.25"/>
  <cols>
    <col min="1" max="1" width="5.5703125" style="1" customWidth="1"/>
    <col min="2" max="4" width="11.42578125" style="1"/>
    <col min="5" max="5" width="33.85546875" style="1" customWidth="1"/>
    <col min="6" max="7" width="22.85546875" style="1" customWidth="1"/>
    <col min="8" max="16" width="11.42578125" style="1"/>
    <col min="17" max="17" width="34.7109375" style="1" customWidth="1"/>
    <col min="18" max="16384" width="11.42578125" style="1"/>
  </cols>
  <sheetData>
    <row r="2" spans="2:17" ht="20.25" x14ac:dyDescent="0.3">
      <c r="B2" s="98"/>
      <c r="C2" s="99"/>
      <c r="D2" s="100"/>
      <c r="E2" s="101" t="s">
        <v>0</v>
      </c>
      <c r="F2" s="101"/>
      <c r="G2" s="101"/>
      <c r="H2" s="100"/>
      <c r="I2" s="102" t="s">
        <v>1</v>
      </c>
      <c r="J2" s="102"/>
      <c r="K2" s="102"/>
      <c r="L2" s="102"/>
      <c r="M2" s="102"/>
      <c r="N2" s="100"/>
      <c r="O2" s="100"/>
      <c r="P2" s="100"/>
      <c r="Q2" s="100"/>
    </row>
    <row r="3" spans="2:17" ht="18.75" x14ac:dyDescent="0.3">
      <c r="B3" s="103"/>
      <c r="C3" s="104"/>
      <c r="D3" s="100"/>
      <c r="E3" s="101" t="s">
        <v>2</v>
      </c>
      <c r="F3" s="101"/>
      <c r="G3" s="101"/>
      <c r="H3" s="100"/>
      <c r="I3" s="101" t="s">
        <v>56</v>
      </c>
      <c r="J3" s="101"/>
      <c r="K3" s="101"/>
      <c r="L3" s="101"/>
      <c r="M3" s="101"/>
      <c r="N3" s="100"/>
      <c r="O3" s="100"/>
      <c r="P3" s="100"/>
      <c r="Q3" s="100"/>
    </row>
    <row r="4" spans="2:17" ht="18.75" x14ac:dyDescent="0.3">
      <c r="B4" s="103"/>
      <c r="C4" s="104"/>
      <c r="D4" s="100"/>
      <c r="E4" s="105"/>
      <c r="F4" s="105"/>
      <c r="G4" s="105"/>
      <c r="H4" s="100"/>
      <c r="I4" s="105"/>
      <c r="J4" s="105"/>
      <c r="K4" s="105"/>
      <c r="L4" s="105"/>
      <c r="M4" s="105"/>
      <c r="N4" s="100"/>
      <c r="O4" s="100"/>
      <c r="P4" s="100"/>
      <c r="Q4" s="100"/>
    </row>
    <row r="5" spans="2:17" x14ac:dyDescent="0.2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2:17" x14ac:dyDescent="0.25">
      <c r="B6" s="106" t="s">
        <v>3</v>
      </c>
      <c r="C6" s="106" t="s">
        <v>4</v>
      </c>
      <c r="D6" s="106" t="s">
        <v>5</v>
      </c>
      <c r="E6" s="107" t="s">
        <v>6</v>
      </c>
      <c r="F6" s="108" t="s">
        <v>7</v>
      </c>
      <c r="G6" s="109" t="s">
        <v>8</v>
      </c>
      <c r="H6" s="106" t="s">
        <v>9</v>
      </c>
      <c r="I6" s="110" t="s">
        <v>10</v>
      </c>
      <c r="J6" s="111"/>
      <c r="K6" s="111"/>
      <c r="L6" s="112"/>
      <c r="M6" s="113" t="s">
        <v>11</v>
      </c>
      <c r="N6" s="114"/>
      <c r="O6" s="115"/>
      <c r="P6" s="106" t="s">
        <v>12</v>
      </c>
      <c r="Q6" s="116" t="s">
        <v>13</v>
      </c>
    </row>
    <row r="7" spans="2:17" x14ac:dyDescent="0.25">
      <c r="B7" s="117"/>
      <c r="C7" s="117"/>
      <c r="D7" s="117"/>
      <c r="E7" s="118"/>
      <c r="F7" s="119"/>
      <c r="G7" s="120"/>
      <c r="H7" s="117"/>
      <c r="I7" s="106" t="s">
        <v>14</v>
      </c>
      <c r="J7" s="106" t="s">
        <v>15</v>
      </c>
      <c r="K7" s="106" t="s">
        <v>16</v>
      </c>
      <c r="L7" s="121" t="s">
        <v>17</v>
      </c>
      <c r="M7" s="106" t="s">
        <v>18</v>
      </c>
      <c r="N7" s="106" t="s">
        <v>19</v>
      </c>
      <c r="O7" s="108" t="s">
        <v>20</v>
      </c>
      <c r="P7" s="117"/>
      <c r="Q7" s="122"/>
    </row>
    <row r="8" spans="2:17" x14ac:dyDescent="0.25">
      <c r="B8" s="123"/>
      <c r="C8" s="123"/>
      <c r="D8" s="123"/>
      <c r="E8" s="124"/>
      <c r="F8" s="125"/>
      <c r="G8" s="126"/>
      <c r="H8" s="123"/>
      <c r="I8" s="123"/>
      <c r="J8" s="123"/>
      <c r="K8" s="123"/>
      <c r="L8" s="127"/>
      <c r="M8" s="123"/>
      <c r="N8" s="123"/>
      <c r="O8" s="125"/>
      <c r="P8" s="123"/>
      <c r="Q8" s="128"/>
    </row>
    <row r="9" spans="2:17" ht="35.1" customHeight="1" x14ac:dyDescent="0.25">
      <c r="B9" s="2">
        <v>1000</v>
      </c>
      <c r="C9" s="2">
        <v>1100</v>
      </c>
      <c r="D9" s="2">
        <v>113</v>
      </c>
      <c r="E9" s="193" t="s">
        <v>67</v>
      </c>
      <c r="F9" s="129" t="s">
        <v>21</v>
      </c>
      <c r="G9" s="193" t="s">
        <v>67</v>
      </c>
      <c r="H9" s="131">
        <v>15</v>
      </c>
      <c r="I9" s="132">
        <v>10342</v>
      </c>
      <c r="J9" s="133">
        <v>0</v>
      </c>
      <c r="K9" s="133">
        <v>150</v>
      </c>
      <c r="L9" s="3">
        <f>I9+J9+K9</f>
        <v>10492</v>
      </c>
      <c r="M9" s="4">
        <v>0</v>
      </c>
      <c r="N9" s="3">
        <v>1498</v>
      </c>
      <c r="O9" s="3">
        <v>1498</v>
      </c>
      <c r="P9" s="134">
        <f>L9-O9</f>
        <v>8994</v>
      </c>
      <c r="Q9" s="5"/>
    </row>
    <row r="10" spans="2:17" ht="35.1" customHeight="1" x14ac:dyDescent="0.25">
      <c r="B10" s="2">
        <v>1000</v>
      </c>
      <c r="C10" s="2">
        <v>1100</v>
      </c>
      <c r="D10" s="2">
        <v>113</v>
      </c>
      <c r="E10" s="193" t="s">
        <v>67</v>
      </c>
      <c r="F10" s="129" t="s">
        <v>22</v>
      </c>
      <c r="G10" s="193" t="s">
        <v>67</v>
      </c>
      <c r="H10" s="131">
        <v>15</v>
      </c>
      <c r="I10" s="132">
        <v>5673</v>
      </c>
      <c r="J10" s="133">
        <v>0</v>
      </c>
      <c r="K10" s="133">
        <v>150</v>
      </c>
      <c r="L10" s="3">
        <f>I10+J10+K10</f>
        <v>5823</v>
      </c>
      <c r="M10" s="3"/>
      <c r="N10" s="3">
        <v>533</v>
      </c>
      <c r="O10" s="3">
        <f t="shared" ref="O10" si="0">N10</f>
        <v>533</v>
      </c>
      <c r="P10" s="134">
        <f>SUM(L10-O10)</f>
        <v>5290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194" t="s">
        <v>49</v>
      </c>
      <c r="F11" s="129" t="s">
        <v>22</v>
      </c>
      <c r="G11" s="130"/>
      <c r="H11" s="131"/>
      <c r="I11" s="132"/>
      <c r="J11" s="133"/>
      <c r="K11" s="133"/>
      <c r="L11" s="3">
        <f t="shared" ref="L11:L21" si="1">I11+J11+K11</f>
        <v>0</v>
      </c>
      <c r="M11" s="3"/>
      <c r="N11" s="3"/>
      <c r="O11" s="3"/>
      <c r="P11" s="134"/>
      <c r="Q11" s="5"/>
    </row>
    <row r="12" spans="2:17" ht="35.1" customHeight="1" x14ac:dyDescent="0.25">
      <c r="B12" s="136">
        <v>1000</v>
      </c>
      <c r="C12" s="2">
        <v>1100</v>
      </c>
      <c r="D12" s="131">
        <v>113</v>
      </c>
      <c r="E12" s="193" t="s">
        <v>67</v>
      </c>
      <c r="F12" s="129" t="s">
        <v>23</v>
      </c>
      <c r="G12" s="193" t="s">
        <v>67</v>
      </c>
      <c r="H12" s="131">
        <v>15</v>
      </c>
      <c r="I12" s="3">
        <v>4412</v>
      </c>
      <c r="J12" s="133">
        <v>0</v>
      </c>
      <c r="K12" s="133">
        <v>150</v>
      </c>
      <c r="L12" s="3">
        <f t="shared" si="1"/>
        <v>4562</v>
      </c>
      <c r="M12" s="3"/>
      <c r="N12" s="3">
        <v>345</v>
      </c>
      <c r="O12" s="3">
        <f t="shared" ref="O12:O18" si="2">N12</f>
        <v>345</v>
      </c>
      <c r="P12" s="134">
        <f>SUM(L12-O12)</f>
        <v>4217</v>
      </c>
      <c r="Q12" s="5"/>
    </row>
    <row r="13" spans="2:17" ht="35.1" customHeight="1" x14ac:dyDescent="0.25">
      <c r="B13" s="136">
        <v>1000</v>
      </c>
      <c r="C13" s="2">
        <v>1100</v>
      </c>
      <c r="D13" s="2">
        <v>113</v>
      </c>
      <c r="E13" s="193" t="s">
        <v>67</v>
      </c>
      <c r="F13" s="130" t="s">
        <v>23</v>
      </c>
      <c r="G13" s="193" t="s">
        <v>67</v>
      </c>
      <c r="H13" s="131">
        <v>15</v>
      </c>
      <c r="I13" s="3">
        <v>4412</v>
      </c>
      <c r="J13" s="133">
        <v>0</v>
      </c>
      <c r="K13" s="133">
        <v>150</v>
      </c>
      <c r="L13" s="3">
        <f t="shared" si="1"/>
        <v>4562</v>
      </c>
      <c r="M13" s="3"/>
      <c r="N13" s="3">
        <v>345</v>
      </c>
      <c r="O13" s="3">
        <f t="shared" si="2"/>
        <v>345</v>
      </c>
      <c r="P13" s="134">
        <f t="shared" ref="P13:P18" si="3"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94" t="s">
        <v>49</v>
      </c>
      <c r="F14" s="129" t="s">
        <v>23</v>
      </c>
      <c r="G14" s="130"/>
      <c r="H14" s="131"/>
      <c r="I14" s="3"/>
      <c r="J14" s="133"/>
      <c r="K14" s="133"/>
      <c r="L14" s="3">
        <f t="shared" si="1"/>
        <v>0</v>
      </c>
      <c r="M14" s="3"/>
      <c r="N14" s="3"/>
      <c r="O14" s="3">
        <f t="shared" si="2"/>
        <v>0</v>
      </c>
      <c r="P14" s="134">
        <f t="shared" si="3"/>
        <v>0</v>
      </c>
      <c r="Q14" s="6"/>
    </row>
    <row r="15" spans="2:17" ht="35.1" customHeight="1" x14ac:dyDescent="0.25">
      <c r="B15" s="131">
        <v>1000</v>
      </c>
      <c r="C15" s="131">
        <v>1100</v>
      </c>
      <c r="D15" s="131">
        <v>113</v>
      </c>
      <c r="E15" s="194" t="s">
        <v>49</v>
      </c>
      <c r="F15" s="129" t="s">
        <v>23</v>
      </c>
      <c r="G15" s="129"/>
      <c r="H15" s="131"/>
      <c r="I15" s="3"/>
      <c r="J15" s="133"/>
      <c r="K15" s="133"/>
      <c r="L15" s="3">
        <f t="shared" si="1"/>
        <v>0</v>
      </c>
      <c r="M15" s="3"/>
      <c r="N15" s="3"/>
      <c r="O15" s="3">
        <f t="shared" si="2"/>
        <v>0</v>
      </c>
      <c r="P15" s="134">
        <f t="shared" si="3"/>
        <v>0</v>
      </c>
      <c r="Q15" s="137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93" t="s">
        <v>67</v>
      </c>
      <c r="F16" s="129" t="s">
        <v>23</v>
      </c>
      <c r="G16" s="193" t="s">
        <v>67</v>
      </c>
      <c r="H16" s="131">
        <v>15</v>
      </c>
      <c r="I16" s="3">
        <v>4412</v>
      </c>
      <c r="J16" s="133">
        <v>0</v>
      </c>
      <c r="K16" s="133">
        <v>150</v>
      </c>
      <c r="L16" s="3">
        <f t="shared" si="1"/>
        <v>4562</v>
      </c>
      <c r="M16" s="3"/>
      <c r="N16" s="3">
        <v>345</v>
      </c>
      <c r="O16" s="3">
        <f t="shared" si="2"/>
        <v>345</v>
      </c>
      <c r="P16" s="134">
        <f t="shared" si="3"/>
        <v>4217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93" t="s">
        <v>67</v>
      </c>
      <c r="F17" s="138" t="s">
        <v>24</v>
      </c>
      <c r="G17" s="193" t="s">
        <v>67</v>
      </c>
      <c r="H17" s="131">
        <v>15</v>
      </c>
      <c r="I17" s="3">
        <v>4412</v>
      </c>
      <c r="J17" s="133">
        <v>0</v>
      </c>
      <c r="K17" s="133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134">
        <f t="shared" si="3"/>
        <v>4217</v>
      </c>
      <c r="Q17" s="6"/>
    </row>
    <row r="18" spans="2:17" ht="35.1" customHeight="1" x14ac:dyDescent="0.25">
      <c r="B18" s="131">
        <v>1000</v>
      </c>
      <c r="C18" s="2">
        <v>1100</v>
      </c>
      <c r="D18" s="2">
        <v>113</v>
      </c>
      <c r="E18" s="193" t="s">
        <v>67</v>
      </c>
      <c r="F18" s="139" t="s">
        <v>23</v>
      </c>
      <c r="G18" s="193" t="s">
        <v>67</v>
      </c>
      <c r="H18" s="131">
        <v>15</v>
      </c>
      <c r="I18" s="3">
        <v>4117.8599999999997</v>
      </c>
      <c r="J18" s="133">
        <v>0</v>
      </c>
      <c r="K18" s="133">
        <v>140</v>
      </c>
      <c r="L18" s="3">
        <f t="shared" si="1"/>
        <v>4257.8599999999997</v>
      </c>
      <c r="M18" s="3"/>
      <c r="N18" s="3">
        <v>322</v>
      </c>
      <c r="O18" s="3">
        <f t="shared" si="2"/>
        <v>322</v>
      </c>
      <c r="P18" s="134">
        <f t="shared" si="3"/>
        <v>3935.8599999999997</v>
      </c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194" t="s">
        <v>49</v>
      </c>
      <c r="F19" s="129" t="s">
        <v>23</v>
      </c>
      <c r="G19" s="130"/>
      <c r="H19" s="131"/>
      <c r="I19" s="3"/>
      <c r="J19" s="133"/>
      <c r="K19" s="133"/>
      <c r="L19" s="3"/>
      <c r="M19" s="3"/>
      <c r="N19" s="3"/>
      <c r="O19" s="3"/>
      <c r="P19" s="134"/>
      <c r="Q19" s="6"/>
    </row>
    <row r="20" spans="2:17" ht="35.1" customHeight="1" x14ac:dyDescent="0.3">
      <c r="B20" s="131">
        <v>1000</v>
      </c>
      <c r="C20" s="131">
        <v>1100</v>
      </c>
      <c r="D20" s="131">
        <v>113</v>
      </c>
      <c r="E20" s="193" t="s">
        <v>67</v>
      </c>
      <c r="F20" s="140" t="s">
        <v>25</v>
      </c>
      <c r="G20" s="193" t="s">
        <v>67</v>
      </c>
      <c r="H20" s="63">
        <v>15</v>
      </c>
      <c r="I20" s="12">
        <v>5922</v>
      </c>
      <c r="J20" s="13">
        <v>0</v>
      </c>
      <c r="K20" s="13">
        <v>0</v>
      </c>
      <c r="L20" s="3">
        <f t="shared" si="1"/>
        <v>5922</v>
      </c>
      <c r="M20" s="12"/>
      <c r="N20" s="12">
        <v>577</v>
      </c>
      <c r="O20" s="12">
        <v>577</v>
      </c>
      <c r="P20" s="141">
        <f>L20-O20</f>
        <v>5345</v>
      </c>
      <c r="Q20" s="142"/>
    </row>
    <row r="21" spans="2:17" ht="35.1" customHeight="1" x14ac:dyDescent="0.25">
      <c r="B21" s="2">
        <v>1000</v>
      </c>
      <c r="C21" s="2">
        <v>1100</v>
      </c>
      <c r="D21" s="2">
        <v>113</v>
      </c>
      <c r="E21" s="193" t="s">
        <v>67</v>
      </c>
      <c r="F21" s="143" t="s">
        <v>26</v>
      </c>
      <c r="G21" s="193" t="s">
        <v>67</v>
      </c>
      <c r="H21" s="131">
        <v>15</v>
      </c>
      <c r="I21" s="3">
        <v>2073</v>
      </c>
      <c r="J21" s="133">
        <v>70</v>
      </c>
      <c r="K21" s="133">
        <v>0</v>
      </c>
      <c r="L21" s="3">
        <f t="shared" si="1"/>
        <v>2143</v>
      </c>
      <c r="M21" s="3"/>
      <c r="N21" s="3">
        <v>0</v>
      </c>
      <c r="O21" s="3">
        <v>0</v>
      </c>
      <c r="P21" s="134">
        <f>SUM(L21-O21)</f>
        <v>2143</v>
      </c>
      <c r="Q21" s="6"/>
    </row>
    <row r="22" spans="2:17" ht="35.1" customHeight="1" x14ac:dyDescent="0.25">
      <c r="B22" s="7"/>
      <c r="C22" s="7"/>
      <c r="D22" s="7"/>
      <c r="E22" s="8" t="s">
        <v>27</v>
      </c>
      <c r="F22" s="7"/>
      <c r="G22" s="7"/>
      <c r="H22" s="7"/>
      <c r="I22" s="11">
        <f t="shared" ref="I22:P22" si="4">SUM(I9:I21)</f>
        <v>45775.86</v>
      </c>
      <c r="J22" s="11">
        <f t="shared" si="4"/>
        <v>70</v>
      </c>
      <c r="K22" s="11">
        <f t="shared" si="4"/>
        <v>1040</v>
      </c>
      <c r="L22" s="11">
        <f t="shared" si="4"/>
        <v>46885.86</v>
      </c>
      <c r="M22" s="11">
        <f t="shared" si="4"/>
        <v>0</v>
      </c>
      <c r="N22" s="11">
        <f t="shared" si="4"/>
        <v>4310</v>
      </c>
      <c r="O22" s="11">
        <f t="shared" si="4"/>
        <v>4310</v>
      </c>
      <c r="P22" s="11">
        <f t="shared" si="4"/>
        <v>42575.86</v>
      </c>
      <c r="Q22" s="7"/>
    </row>
    <row r="23" spans="2:17" x14ac:dyDescent="0.25">
      <c r="B23" s="144"/>
      <c r="C23" s="144"/>
      <c r="D23" s="144"/>
      <c r="E23" s="145" t="s">
        <v>28</v>
      </c>
      <c r="F23" s="145"/>
      <c r="G23" s="144"/>
      <c r="H23" s="146"/>
      <c r="I23" s="144"/>
      <c r="J23" s="147" t="s">
        <v>29</v>
      </c>
      <c r="K23" s="147"/>
      <c r="L23" s="147"/>
      <c r="M23" s="147"/>
      <c r="N23" s="147"/>
      <c r="O23" s="148"/>
      <c r="P23" s="149"/>
      <c r="Q23" s="144"/>
    </row>
    <row r="24" spans="2:17" x14ac:dyDescent="0.25">
      <c r="B24" s="144"/>
      <c r="C24" s="144"/>
      <c r="D24" s="144"/>
      <c r="E24" s="150"/>
      <c r="F24" s="150"/>
      <c r="G24" s="144"/>
      <c r="H24" s="146"/>
      <c r="I24" s="144"/>
      <c r="J24" s="148"/>
      <c r="K24" s="148"/>
      <c r="L24" s="148"/>
      <c r="M24" s="148"/>
      <c r="N24" s="148"/>
      <c r="O24" s="148"/>
      <c r="P24" s="149"/>
      <c r="Q24" s="144"/>
    </row>
    <row r="25" spans="2:17" x14ac:dyDescent="0.25">
      <c r="B25" s="144"/>
      <c r="C25" s="144"/>
      <c r="D25" s="144"/>
      <c r="E25" s="150"/>
      <c r="F25" s="150"/>
      <c r="G25" s="144"/>
      <c r="H25" s="146"/>
      <c r="I25" s="144"/>
      <c r="J25" s="148"/>
      <c r="K25" s="148"/>
      <c r="L25" s="148"/>
      <c r="M25" s="148"/>
      <c r="N25" s="148"/>
      <c r="O25" s="148"/>
      <c r="P25" s="149"/>
      <c r="Q25" s="144"/>
    </row>
    <row r="26" spans="2:17" x14ac:dyDescent="0.25">
      <c r="B26" s="144"/>
      <c r="C26" s="144"/>
      <c r="D26" s="144"/>
      <c r="E26" s="150"/>
      <c r="F26" s="150"/>
      <c r="G26" s="144"/>
      <c r="H26" s="146"/>
      <c r="I26" s="144"/>
      <c r="J26" s="148"/>
      <c r="K26" s="148"/>
      <c r="L26" s="148"/>
      <c r="M26" s="148"/>
      <c r="N26" s="148"/>
      <c r="O26" s="148"/>
      <c r="P26" s="149"/>
      <c r="Q26" s="144"/>
    </row>
    <row r="27" spans="2:17" x14ac:dyDescent="0.25">
      <c r="B27" s="144"/>
      <c r="C27" s="144"/>
      <c r="D27" s="144"/>
      <c r="E27" s="9"/>
      <c r="F27" s="9"/>
      <c r="G27" s="144"/>
      <c r="H27" s="146"/>
      <c r="I27" s="144"/>
      <c r="J27" s="10"/>
      <c r="K27" s="10"/>
      <c r="L27" s="10"/>
      <c r="M27" s="10"/>
      <c r="N27" s="10"/>
      <c r="O27" s="148"/>
      <c r="P27" s="149"/>
      <c r="Q27" s="144"/>
    </row>
    <row r="28" spans="2:17" x14ac:dyDescent="0.25">
      <c r="B28" s="144"/>
      <c r="C28" s="144"/>
      <c r="D28" s="144"/>
      <c r="E28" s="151" t="s">
        <v>54</v>
      </c>
      <c r="F28" s="151"/>
      <c r="G28" s="144"/>
      <c r="H28" s="146"/>
      <c r="I28" s="144"/>
      <c r="J28" s="147" t="s">
        <v>30</v>
      </c>
      <c r="K28" s="147"/>
      <c r="L28" s="147"/>
      <c r="M28" s="147"/>
      <c r="N28" s="147"/>
      <c r="O28" s="152"/>
      <c r="P28" s="149"/>
      <c r="Q28" s="144"/>
    </row>
    <row r="29" spans="2:17" x14ac:dyDescent="0.25">
      <c r="B29" s="144"/>
      <c r="C29" s="144"/>
      <c r="D29" s="144"/>
      <c r="E29" s="145" t="s">
        <v>31</v>
      </c>
      <c r="F29" s="145"/>
      <c r="G29" s="144"/>
      <c r="H29" s="146"/>
      <c r="I29" s="144"/>
      <c r="J29" s="147" t="s">
        <v>32</v>
      </c>
      <c r="K29" s="147"/>
      <c r="L29" s="147"/>
      <c r="M29" s="147"/>
      <c r="N29" s="147"/>
      <c r="O29" s="148"/>
      <c r="P29" s="149"/>
      <c r="Q29" s="144"/>
    </row>
  </sheetData>
  <mergeCells count="27">
    <mergeCell ref="N7:N8"/>
    <mergeCell ref="O7:O8"/>
    <mergeCell ref="E23:F23"/>
    <mergeCell ref="J23:N23"/>
    <mergeCell ref="J28:N28"/>
    <mergeCell ref="E29:F29"/>
    <mergeCell ref="J29:N29"/>
    <mergeCell ref="H6:H8"/>
    <mergeCell ref="I6:L6"/>
    <mergeCell ref="M6:O6"/>
    <mergeCell ref="P6:P8"/>
    <mergeCell ref="Q6:Q8"/>
    <mergeCell ref="I7:I8"/>
    <mergeCell ref="J7:J8"/>
    <mergeCell ref="K7:K8"/>
    <mergeCell ref="L7:L8"/>
    <mergeCell ref="M7:M8"/>
    <mergeCell ref="E2:G2"/>
    <mergeCell ref="I2:M2"/>
    <mergeCell ref="E3:G3"/>
    <mergeCell ref="I3:M3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topLeftCell="G1" zoomScale="85" zoomScaleNormal="85" workbookViewId="0">
      <selection activeCell="Q25" sqref="Q25"/>
    </sheetView>
  </sheetViews>
  <sheetFormatPr baseColWidth="10" defaultRowHeight="42.75" customHeight="1" x14ac:dyDescent="0.25"/>
  <cols>
    <col min="1" max="1" width="6.85546875" style="1" customWidth="1"/>
    <col min="2" max="4" width="11.5703125" style="1" bestFit="1" customWidth="1"/>
    <col min="5" max="5" width="35" style="1" customWidth="1"/>
    <col min="6" max="6" width="14.5703125" style="1" bestFit="1" customWidth="1"/>
    <col min="7" max="7" width="23.5703125" style="1" bestFit="1" customWidth="1"/>
    <col min="8" max="8" width="11.5703125" style="1" bestFit="1" customWidth="1"/>
    <col min="9" max="9" width="14.7109375" style="1" bestFit="1" customWidth="1"/>
    <col min="10" max="10" width="11.5703125" style="1" bestFit="1" customWidth="1"/>
    <col min="11" max="11" width="14" style="1" bestFit="1" customWidth="1"/>
    <col min="12" max="12" width="14.42578125" style="1" bestFit="1" customWidth="1"/>
    <col min="13" max="13" width="11.5703125" style="1" bestFit="1" customWidth="1"/>
    <col min="14" max="16" width="11.42578125" style="1"/>
    <col min="17" max="17" width="46.140625" style="1" customWidth="1"/>
    <col min="18" max="18" width="4.42578125" style="1" customWidth="1"/>
    <col min="19" max="16384" width="11.42578125" style="1"/>
  </cols>
  <sheetData>
    <row r="1" spans="2:21" ht="18" customHeight="1" x14ac:dyDescent="0.25"/>
    <row r="2" spans="2:21" ht="18" customHeight="1" x14ac:dyDescent="0.25"/>
    <row r="3" spans="2:21" ht="18" customHeight="1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21" ht="18" customHeight="1" x14ac:dyDescent="0.3">
      <c r="B4" s="18"/>
      <c r="C4" s="19"/>
      <c r="D4" s="17"/>
      <c r="E4" s="71" t="s">
        <v>2</v>
      </c>
      <c r="F4" s="71"/>
      <c r="G4" s="71"/>
      <c r="H4" s="17"/>
      <c r="I4" s="71" t="s">
        <v>36</v>
      </c>
      <c r="J4" s="71"/>
      <c r="K4" s="71"/>
      <c r="L4" s="71"/>
      <c r="M4" s="71"/>
      <c r="N4" s="17"/>
      <c r="O4" s="17"/>
      <c r="P4" s="17"/>
      <c r="Q4" s="17"/>
    </row>
    <row r="5" spans="2:21" ht="18" customHeight="1" x14ac:dyDescent="0.3">
      <c r="B5" s="18"/>
      <c r="C5" s="19"/>
      <c r="D5" s="17"/>
      <c r="E5" s="33"/>
      <c r="F5" s="33"/>
      <c r="G5" s="33"/>
      <c r="H5" s="17"/>
      <c r="I5" s="33"/>
      <c r="J5" s="33"/>
      <c r="K5" s="33"/>
      <c r="L5" s="33"/>
      <c r="M5" s="33"/>
      <c r="N5" s="17"/>
      <c r="O5" s="17"/>
      <c r="P5" s="17"/>
      <c r="Q5" s="17"/>
    </row>
    <row r="6" spans="2:21" ht="18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21" ht="24" customHeight="1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21" ht="39.75" customHeight="1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  <c r="U8" s="35"/>
    </row>
    <row r="9" spans="2:21" ht="2.25" customHeight="1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  <c r="U9" s="35"/>
    </row>
    <row r="10" spans="2:21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21</v>
      </c>
      <c r="G10" s="20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  <c r="U10" s="35"/>
    </row>
    <row r="11" spans="2:21" ht="35.1" customHeight="1" x14ac:dyDescent="0.25">
      <c r="B11" s="2">
        <v>1000</v>
      </c>
      <c r="C11" s="2">
        <v>1100</v>
      </c>
      <c r="D11" s="2">
        <v>113</v>
      </c>
      <c r="E11" s="20"/>
      <c r="F11" s="20" t="s">
        <v>22</v>
      </c>
      <c r="G11" s="20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  <c r="U11" s="35"/>
    </row>
    <row r="12" spans="2:21" ht="35.1" customHeight="1" x14ac:dyDescent="0.25">
      <c r="B12" s="2">
        <v>1000</v>
      </c>
      <c r="C12" s="2">
        <v>1100</v>
      </c>
      <c r="D12" s="2">
        <v>113</v>
      </c>
      <c r="E12" s="53" t="s">
        <v>35</v>
      </c>
      <c r="F12" s="53" t="s">
        <v>22</v>
      </c>
      <c r="G12" s="53"/>
      <c r="H12" s="41"/>
      <c r="I12" s="42"/>
      <c r="J12" s="43"/>
      <c r="K12" s="43"/>
      <c r="L12" s="44">
        <f t="shared" ref="L12:L22" si="1">I12+J12+K12</f>
        <v>0</v>
      </c>
      <c r="M12" s="44"/>
      <c r="N12" s="44"/>
      <c r="O12" s="44"/>
      <c r="P12" s="44"/>
      <c r="Q12" s="54"/>
      <c r="U12" s="35"/>
    </row>
    <row r="13" spans="2:21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  <c r="U13" s="35"/>
    </row>
    <row r="14" spans="2:21" ht="35.1" customHeight="1" x14ac:dyDescent="0.25">
      <c r="B14" s="2">
        <v>1000</v>
      </c>
      <c r="C14" s="2">
        <v>1100</v>
      </c>
      <c r="D14" s="2">
        <v>113</v>
      </c>
      <c r="E14" s="14"/>
      <c r="F14" s="20" t="s">
        <v>23</v>
      </c>
      <c r="G14" s="20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  <c r="U14" s="35"/>
    </row>
    <row r="15" spans="2:21" ht="35.1" customHeight="1" x14ac:dyDescent="0.25">
      <c r="B15" s="2">
        <v>1000</v>
      </c>
      <c r="C15" s="2">
        <v>1100</v>
      </c>
      <c r="D15" s="2">
        <v>113</v>
      </c>
      <c r="E15" s="53" t="s">
        <v>35</v>
      </c>
      <c r="F15" s="53" t="s">
        <v>23</v>
      </c>
      <c r="G15" s="53"/>
      <c r="H15" s="41"/>
      <c r="I15" s="44"/>
      <c r="J15" s="43"/>
      <c r="K15" s="43"/>
      <c r="L15" s="44">
        <f t="shared" si="1"/>
        <v>0</v>
      </c>
      <c r="M15" s="44"/>
      <c r="N15" s="44"/>
      <c r="O15" s="44">
        <f t="shared" si="2"/>
        <v>0</v>
      </c>
      <c r="P15" s="44">
        <f t="shared" si="3"/>
        <v>0</v>
      </c>
      <c r="Q15" s="42"/>
      <c r="U15" s="35"/>
    </row>
    <row r="16" spans="2:21" ht="35.1" customHeight="1" x14ac:dyDescent="0.25">
      <c r="B16" s="2">
        <v>1000</v>
      </c>
      <c r="C16" s="2">
        <v>1100</v>
      </c>
      <c r="D16" s="2">
        <v>113</v>
      </c>
      <c r="E16" s="53" t="s">
        <v>35</v>
      </c>
      <c r="F16" s="53" t="s">
        <v>23</v>
      </c>
      <c r="G16" s="53"/>
      <c r="H16" s="41"/>
      <c r="I16" s="44"/>
      <c r="J16" s="43"/>
      <c r="K16" s="43"/>
      <c r="L16" s="44">
        <f t="shared" si="1"/>
        <v>0</v>
      </c>
      <c r="M16" s="44"/>
      <c r="N16" s="44"/>
      <c r="O16" s="44">
        <f t="shared" si="2"/>
        <v>0</v>
      </c>
      <c r="P16" s="44">
        <f t="shared" si="3"/>
        <v>0</v>
      </c>
      <c r="Q16" s="42"/>
      <c r="U16" s="35"/>
    </row>
    <row r="17" spans="2:21" ht="35.1" customHeight="1" x14ac:dyDescent="0.25">
      <c r="B17" s="2">
        <v>1000</v>
      </c>
      <c r="C17" s="2">
        <v>1100</v>
      </c>
      <c r="D17" s="2">
        <v>113</v>
      </c>
      <c r="E17" s="14"/>
      <c r="F17" s="20" t="s">
        <v>23</v>
      </c>
      <c r="G17" s="20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  <c r="U17" s="35"/>
    </row>
    <row r="18" spans="2:21" ht="35.1" customHeight="1" x14ac:dyDescent="0.25">
      <c r="B18" s="2">
        <v>1000</v>
      </c>
      <c r="C18" s="2">
        <v>1100</v>
      </c>
      <c r="D18" s="2">
        <v>113</v>
      </c>
      <c r="E18" s="53" t="s">
        <v>35</v>
      </c>
      <c r="F18" s="55" t="s">
        <v>24</v>
      </c>
      <c r="G18" s="53"/>
      <c r="H18" s="41"/>
      <c r="I18" s="44"/>
      <c r="J18" s="43"/>
      <c r="K18" s="43"/>
      <c r="L18" s="44">
        <f t="shared" si="1"/>
        <v>0</v>
      </c>
      <c r="M18" s="44"/>
      <c r="N18" s="44"/>
      <c r="O18" s="44"/>
      <c r="P18" s="44"/>
      <c r="Q18" s="42"/>
      <c r="U18" s="35"/>
    </row>
    <row r="19" spans="2:21" ht="35.1" customHeight="1" x14ac:dyDescent="0.25">
      <c r="B19" s="2">
        <v>1000</v>
      </c>
      <c r="C19" s="2">
        <v>1100</v>
      </c>
      <c r="D19" s="2">
        <v>113</v>
      </c>
      <c r="E19" s="20"/>
      <c r="F19" s="22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" si="4">N19</f>
        <v>345</v>
      </c>
      <c r="P19" s="4">
        <f t="shared" ref="P19" si="5">SUM(L19-O19)</f>
        <v>4217</v>
      </c>
      <c r="Q19" s="6"/>
      <c r="U19" s="35"/>
    </row>
    <row r="20" spans="2:21" ht="35.1" customHeight="1" x14ac:dyDescent="0.25">
      <c r="B20" s="2">
        <v>1000</v>
      </c>
      <c r="C20" s="2">
        <v>1100</v>
      </c>
      <c r="D20" s="2">
        <v>113</v>
      </c>
      <c r="E20" s="53" t="s">
        <v>35</v>
      </c>
      <c r="F20" s="53" t="s">
        <v>23</v>
      </c>
      <c r="G20" s="53"/>
      <c r="H20" s="41"/>
      <c r="I20" s="44"/>
      <c r="J20" s="43"/>
      <c r="K20" s="43"/>
      <c r="L20" s="44">
        <f t="shared" si="1"/>
        <v>0</v>
      </c>
      <c r="M20" s="44"/>
      <c r="N20" s="44"/>
      <c r="O20" s="44"/>
      <c r="P20" s="48">
        <f>L20-O20</f>
        <v>0</v>
      </c>
      <c r="Q20" s="42"/>
      <c r="U20" s="35"/>
    </row>
    <row r="21" spans="2:21" ht="35.1" customHeight="1" x14ac:dyDescent="0.25">
      <c r="B21" s="2">
        <v>1000</v>
      </c>
      <c r="C21" s="2">
        <v>1100</v>
      </c>
      <c r="D21" s="2">
        <v>113</v>
      </c>
      <c r="E21" s="24"/>
      <c r="F21" s="25" t="s">
        <v>25</v>
      </c>
      <c r="G21" s="26"/>
      <c r="H21" s="2">
        <v>15</v>
      </c>
      <c r="I21" s="12">
        <v>5922</v>
      </c>
      <c r="J21" s="13">
        <v>0</v>
      </c>
      <c r="K21" s="13">
        <v>0</v>
      </c>
      <c r="L21" s="3">
        <f t="shared" si="1"/>
        <v>5922</v>
      </c>
      <c r="M21" s="12"/>
      <c r="N21" s="12">
        <v>577</v>
      </c>
      <c r="O21" s="12">
        <v>577</v>
      </c>
      <c r="P21" s="23">
        <f>L21-O21</f>
        <v>5345</v>
      </c>
      <c r="Q21" s="6"/>
      <c r="U21" s="35"/>
    </row>
    <row r="22" spans="2:21" ht="35.1" customHeight="1" x14ac:dyDescent="0.25">
      <c r="B22" s="2">
        <v>1000</v>
      </c>
      <c r="C22" s="2">
        <v>1100</v>
      </c>
      <c r="D22" s="2">
        <v>113</v>
      </c>
      <c r="E22" s="27"/>
      <c r="F22" s="20" t="s">
        <v>26</v>
      </c>
      <c r="G22" s="20"/>
      <c r="H22" s="2">
        <v>15</v>
      </c>
      <c r="I22" s="3">
        <v>2073</v>
      </c>
      <c r="J22" s="21">
        <v>70</v>
      </c>
      <c r="K22" s="21">
        <v>0</v>
      </c>
      <c r="L22" s="3">
        <f t="shared" si="1"/>
        <v>2143</v>
      </c>
      <c r="M22" s="3"/>
      <c r="N22" s="3">
        <v>0</v>
      </c>
      <c r="O22" s="3">
        <v>0</v>
      </c>
      <c r="P22" s="4">
        <f>SUM(L22-O22)</f>
        <v>2143</v>
      </c>
      <c r="Q22" s="6"/>
      <c r="U22" s="35"/>
    </row>
    <row r="23" spans="2:21" ht="35.1" customHeight="1" x14ac:dyDescent="0.25">
      <c r="B23" s="7"/>
      <c r="C23" s="7"/>
      <c r="D23" s="7"/>
      <c r="E23" s="8" t="s">
        <v>27</v>
      </c>
      <c r="F23" s="7"/>
      <c r="G23" s="7"/>
      <c r="H23" s="7"/>
      <c r="I23" s="11">
        <f>SUM(I10:I22)</f>
        <v>41658</v>
      </c>
      <c r="J23" s="11">
        <f t="shared" ref="J23:P23" si="6">SUM(J10:J22)</f>
        <v>70</v>
      </c>
      <c r="K23" s="11">
        <f t="shared" si="6"/>
        <v>900</v>
      </c>
      <c r="L23" s="11">
        <f t="shared" si="6"/>
        <v>42628</v>
      </c>
      <c r="M23" s="11">
        <f t="shared" si="6"/>
        <v>0</v>
      </c>
      <c r="N23" s="11">
        <f t="shared" si="6"/>
        <v>3988</v>
      </c>
      <c r="O23" s="11">
        <f t="shared" si="6"/>
        <v>3988</v>
      </c>
      <c r="P23" s="11">
        <f t="shared" si="6"/>
        <v>38640</v>
      </c>
      <c r="Q23" s="7"/>
    </row>
    <row r="24" spans="2:21" ht="42.75" customHeight="1" x14ac:dyDescent="0.25">
      <c r="B24" s="28"/>
      <c r="C24" s="28"/>
      <c r="D24" s="28"/>
      <c r="E24" s="90" t="s">
        <v>28</v>
      </c>
      <c r="F24" s="90"/>
      <c r="G24" s="28"/>
      <c r="H24" s="29"/>
      <c r="I24" s="28"/>
      <c r="J24" s="91" t="s">
        <v>29</v>
      </c>
      <c r="K24" s="91"/>
      <c r="L24" s="91"/>
      <c r="M24" s="91"/>
      <c r="N24" s="91"/>
      <c r="O24" s="34"/>
      <c r="P24" s="30"/>
      <c r="Q24" s="28"/>
    </row>
    <row r="25" spans="2:21" ht="42.75" customHeight="1" x14ac:dyDescent="0.25">
      <c r="B25" s="28"/>
      <c r="C25" s="28"/>
      <c r="D25" s="28"/>
      <c r="E25" s="9"/>
      <c r="F25" s="9"/>
      <c r="G25" s="28"/>
      <c r="H25" s="29"/>
      <c r="I25" s="28"/>
      <c r="J25" s="10"/>
      <c r="K25" s="10"/>
      <c r="L25" s="10"/>
      <c r="M25" s="10"/>
      <c r="N25" s="10"/>
      <c r="O25" s="34"/>
      <c r="P25" s="30"/>
      <c r="Q25" s="28"/>
    </row>
    <row r="26" spans="2:21" ht="42.75" customHeight="1" x14ac:dyDescent="0.25">
      <c r="B26" s="28"/>
      <c r="C26" s="28"/>
      <c r="D26" s="28"/>
      <c r="E26" s="31" t="s">
        <v>33</v>
      </c>
      <c r="F26" s="31"/>
      <c r="G26" s="28"/>
      <c r="H26" s="29"/>
      <c r="I26" s="28"/>
      <c r="J26" s="91" t="s">
        <v>30</v>
      </c>
      <c r="K26" s="91"/>
      <c r="L26" s="91"/>
      <c r="M26" s="91"/>
      <c r="N26" s="91"/>
      <c r="O26" s="32"/>
      <c r="P26" s="30"/>
      <c r="Q26" s="28"/>
    </row>
    <row r="27" spans="2:21" ht="42.75" customHeight="1" x14ac:dyDescent="0.25">
      <c r="B27" s="28"/>
      <c r="C27" s="28"/>
      <c r="D27" s="28"/>
      <c r="E27" s="90" t="s">
        <v>31</v>
      </c>
      <c r="F27" s="90"/>
      <c r="G27" s="28"/>
      <c r="H27" s="29"/>
      <c r="I27" s="28"/>
      <c r="J27" s="91" t="s">
        <v>32</v>
      </c>
      <c r="K27" s="91"/>
      <c r="L27" s="91"/>
      <c r="M27" s="91"/>
      <c r="N27" s="91"/>
      <c r="O27" s="34"/>
      <c r="P27" s="30"/>
      <c r="Q27" s="28"/>
    </row>
    <row r="28" spans="2:21" ht="42.75" customHeight="1" x14ac:dyDescent="0.25">
      <c r="E28" s="90"/>
      <c r="F28" s="90"/>
    </row>
  </sheetData>
  <mergeCells count="28">
    <mergeCell ref="E28:F28"/>
    <mergeCell ref="N8:N9"/>
    <mergeCell ref="O8:O9"/>
    <mergeCell ref="E24:F24"/>
    <mergeCell ref="J24:N24"/>
    <mergeCell ref="J26:N26"/>
    <mergeCell ref="E27:F27"/>
    <mergeCell ref="J27:N27"/>
    <mergeCell ref="H7:H9"/>
    <mergeCell ref="I7:L7"/>
    <mergeCell ref="M7:O7"/>
    <mergeCell ref="P7:P9"/>
    <mergeCell ref="Q7:Q9"/>
    <mergeCell ref="I8:I9"/>
    <mergeCell ref="J8:J9"/>
    <mergeCell ref="K8:K9"/>
    <mergeCell ref="L8:L9"/>
    <mergeCell ref="M8:M9"/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8"/>
  <sheetViews>
    <sheetView topLeftCell="A13" workbookViewId="0">
      <selection activeCell="G25" sqref="G25"/>
    </sheetView>
  </sheetViews>
  <sheetFormatPr baseColWidth="10" defaultRowHeight="42.75" customHeight="1" x14ac:dyDescent="0.25"/>
  <cols>
    <col min="1" max="1" width="6.85546875" style="1" customWidth="1"/>
    <col min="2" max="4" width="11.5703125" style="1" bestFit="1" customWidth="1"/>
    <col min="5" max="5" width="35" style="1" customWidth="1"/>
    <col min="6" max="6" width="14.5703125" style="1" bestFit="1" customWidth="1"/>
    <col min="7" max="7" width="23.5703125" style="1" bestFit="1" customWidth="1"/>
    <col min="8" max="8" width="11.5703125" style="1" bestFit="1" customWidth="1"/>
    <col min="9" max="9" width="14.7109375" style="1" bestFit="1" customWidth="1"/>
    <col min="10" max="10" width="11.5703125" style="1" bestFit="1" customWidth="1"/>
    <col min="11" max="11" width="14" style="1" bestFit="1" customWidth="1"/>
    <col min="12" max="12" width="14.42578125" style="1" bestFit="1" customWidth="1"/>
    <col min="13" max="13" width="11.5703125" style="1" bestFit="1" customWidth="1"/>
    <col min="14" max="16" width="11.42578125" style="1"/>
    <col min="17" max="17" width="46.140625" style="1" customWidth="1"/>
    <col min="18" max="18" width="4.42578125" style="1" customWidth="1"/>
    <col min="19" max="16384" width="11.42578125" style="1"/>
  </cols>
  <sheetData>
    <row r="1" spans="2:21" ht="18" customHeight="1" x14ac:dyDescent="0.25"/>
    <row r="2" spans="2:21" ht="18" customHeight="1" x14ac:dyDescent="0.25"/>
    <row r="3" spans="2:21" ht="18" customHeight="1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21" ht="18" customHeight="1" x14ac:dyDescent="0.3">
      <c r="B4" s="18"/>
      <c r="C4" s="19"/>
      <c r="D4" s="17"/>
      <c r="E4" s="71" t="s">
        <v>2</v>
      </c>
      <c r="F4" s="71"/>
      <c r="G4" s="71"/>
      <c r="H4" s="17"/>
      <c r="I4" s="71" t="s">
        <v>37</v>
      </c>
      <c r="J4" s="71"/>
      <c r="K4" s="71"/>
      <c r="L4" s="71"/>
      <c r="M4" s="71"/>
      <c r="N4" s="17"/>
      <c r="O4" s="17"/>
      <c r="P4" s="17"/>
      <c r="Q4" s="17"/>
    </row>
    <row r="5" spans="2:21" ht="18" customHeight="1" x14ac:dyDescent="0.3">
      <c r="B5" s="18"/>
      <c r="C5" s="19"/>
      <c r="D5" s="17"/>
      <c r="E5" s="38"/>
      <c r="F5" s="38"/>
      <c r="G5" s="38"/>
      <c r="H5" s="17"/>
      <c r="I5" s="38"/>
      <c r="J5" s="38"/>
      <c r="K5" s="38"/>
      <c r="L5" s="38"/>
      <c r="M5" s="38"/>
      <c r="N5" s="17"/>
      <c r="O5" s="17"/>
      <c r="P5" s="17"/>
      <c r="Q5" s="17"/>
    </row>
    <row r="6" spans="2:21" ht="18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21" ht="24" customHeight="1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21" ht="39.75" customHeight="1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  <c r="U8" s="35"/>
    </row>
    <row r="9" spans="2:21" ht="2.25" customHeight="1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  <c r="U9" s="35"/>
    </row>
    <row r="10" spans="2:21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21</v>
      </c>
      <c r="G10" s="20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  <c r="U10" s="35"/>
    </row>
    <row r="11" spans="2:21" ht="35.1" customHeight="1" x14ac:dyDescent="0.25">
      <c r="B11" s="2">
        <v>1000</v>
      </c>
      <c r="C11" s="2">
        <v>1100</v>
      </c>
      <c r="D11" s="2">
        <v>113</v>
      </c>
      <c r="E11" s="20"/>
      <c r="F11" s="20" t="s">
        <v>22</v>
      </c>
      <c r="G11" s="20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  <c r="U11" s="35"/>
    </row>
    <row r="12" spans="2:21" ht="35.1" customHeight="1" x14ac:dyDescent="0.25">
      <c r="B12" s="2">
        <v>1000</v>
      </c>
      <c r="C12" s="2">
        <v>1100</v>
      </c>
      <c r="D12" s="2">
        <v>113</v>
      </c>
      <c r="E12" s="14" t="s">
        <v>38</v>
      </c>
      <c r="F12" s="20" t="s">
        <v>22</v>
      </c>
      <c r="G12" s="20"/>
      <c r="H12" s="2"/>
      <c r="I12" s="6"/>
      <c r="J12" s="21"/>
      <c r="K12" s="21"/>
      <c r="L12" s="3">
        <f t="shared" ref="L12:L22" si="1">I12+J12+K12</f>
        <v>0</v>
      </c>
      <c r="M12" s="3"/>
      <c r="N12" s="3"/>
      <c r="O12" s="3"/>
      <c r="P12" s="4"/>
      <c r="Q12" s="5"/>
      <c r="U12" s="35"/>
    </row>
    <row r="13" spans="2:21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  <c r="U13" s="35"/>
    </row>
    <row r="14" spans="2:21" ht="35.1" customHeight="1" x14ac:dyDescent="0.25">
      <c r="B14" s="2">
        <v>1000</v>
      </c>
      <c r="C14" s="2">
        <v>1100</v>
      </c>
      <c r="D14" s="2">
        <v>113</v>
      </c>
      <c r="E14" s="14"/>
      <c r="F14" s="20" t="s">
        <v>23</v>
      </c>
      <c r="G14" s="20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  <c r="U14" s="35"/>
    </row>
    <row r="15" spans="2:21" ht="35.1" customHeight="1" x14ac:dyDescent="0.25">
      <c r="B15" s="2">
        <v>1000</v>
      </c>
      <c r="C15" s="2">
        <v>1100</v>
      </c>
      <c r="D15" s="2">
        <v>113</v>
      </c>
      <c r="E15" s="14" t="s">
        <v>38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  <c r="U15" s="35"/>
    </row>
    <row r="16" spans="2:21" ht="35.1" customHeight="1" x14ac:dyDescent="0.25">
      <c r="B16" s="2">
        <v>1000</v>
      </c>
      <c r="C16" s="2">
        <v>1100</v>
      </c>
      <c r="D16" s="2">
        <v>113</v>
      </c>
      <c r="E16" s="14" t="s">
        <v>38</v>
      </c>
      <c r="F16" s="20" t="s">
        <v>23</v>
      </c>
      <c r="G16" s="20"/>
      <c r="H16" s="2"/>
      <c r="I16" s="3"/>
      <c r="J16" s="21"/>
      <c r="K16" s="21"/>
      <c r="L16" s="3">
        <f t="shared" si="1"/>
        <v>0</v>
      </c>
      <c r="M16" s="3"/>
      <c r="N16" s="3"/>
      <c r="O16" s="3">
        <f t="shared" si="2"/>
        <v>0</v>
      </c>
      <c r="P16" s="4">
        <f t="shared" si="3"/>
        <v>0</v>
      </c>
      <c r="Q16" s="6"/>
      <c r="U16" s="35"/>
    </row>
    <row r="17" spans="2:21" ht="35.1" customHeight="1" x14ac:dyDescent="0.25">
      <c r="B17" s="2">
        <v>1000</v>
      </c>
      <c r="C17" s="2">
        <v>1100</v>
      </c>
      <c r="D17" s="2">
        <v>113</v>
      </c>
      <c r="E17" s="14"/>
      <c r="F17" s="20" t="s">
        <v>23</v>
      </c>
      <c r="G17" s="20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  <c r="U17" s="35"/>
    </row>
    <row r="18" spans="2:21" ht="35.1" customHeight="1" x14ac:dyDescent="0.25">
      <c r="B18" s="2">
        <v>1000</v>
      </c>
      <c r="C18" s="2">
        <v>1100</v>
      </c>
      <c r="D18" s="2">
        <v>113</v>
      </c>
      <c r="E18" s="14" t="s">
        <v>38</v>
      </c>
      <c r="F18" s="59" t="s">
        <v>24</v>
      </c>
      <c r="G18" s="20"/>
      <c r="H18" s="2"/>
      <c r="I18" s="3"/>
      <c r="J18" s="21"/>
      <c r="K18" s="21"/>
      <c r="L18" s="3">
        <f t="shared" si="1"/>
        <v>0</v>
      </c>
      <c r="M18" s="3"/>
      <c r="N18" s="3"/>
      <c r="O18" s="3"/>
      <c r="P18" s="4"/>
      <c r="Q18" s="6"/>
      <c r="U18" s="35"/>
    </row>
    <row r="19" spans="2:21" ht="35.1" customHeight="1" x14ac:dyDescent="0.25">
      <c r="B19" s="2">
        <v>1000</v>
      </c>
      <c r="C19" s="2">
        <v>1100</v>
      </c>
      <c r="D19" s="2">
        <v>113</v>
      </c>
      <c r="E19" s="20"/>
      <c r="F19" s="22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:O20" si="4">N19</f>
        <v>345</v>
      </c>
      <c r="P19" s="4">
        <f t="shared" ref="P19:P20" si="5">SUM(L19-O19)</f>
        <v>4217</v>
      </c>
      <c r="Q19" s="6"/>
      <c r="U19" s="35"/>
    </row>
    <row r="20" spans="2:21" ht="35.1" customHeight="1" x14ac:dyDescent="0.25">
      <c r="B20" s="2">
        <v>1000</v>
      </c>
      <c r="C20" s="2">
        <v>1100</v>
      </c>
      <c r="D20" s="2">
        <v>113</v>
      </c>
      <c r="E20" s="20"/>
      <c r="F20" s="20" t="s">
        <v>23</v>
      </c>
      <c r="G20" s="20"/>
      <c r="H20" s="2">
        <v>15</v>
      </c>
      <c r="I20" s="3">
        <v>4412</v>
      </c>
      <c r="J20" s="21">
        <v>0</v>
      </c>
      <c r="K20" s="21">
        <v>150</v>
      </c>
      <c r="L20" s="3">
        <f t="shared" si="1"/>
        <v>4562</v>
      </c>
      <c r="M20" s="3"/>
      <c r="N20" s="3">
        <v>345</v>
      </c>
      <c r="O20" s="3">
        <f t="shared" si="4"/>
        <v>345</v>
      </c>
      <c r="P20" s="4">
        <f t="shared" si="5"/>
        <v>4217</v>
      </c>
      <c r="Q20" s="6"/>
      <c r="U20" s="35"/>
    </row>
    <row r="21" spans="2:21" ht="35.1" customHeight="1" x14ac:dyDescent="0.25">
      <c r="B21" s="2">
        <v>1000</v>
      </c>
      <c r="C21" s="2">
        <v>1100</v>
      </c>
      <c r="D21" s="2">
        <v>113</v>
      </c>
      <c r="E21" s="24"/>
      <c r="F21" s="25" t="s">
        <v>25</v>
      </c>
      <c r="G21" s="26"/>
      <c r="H21" s="2">
        <v>15</v>
      </c>
      <c r="I21" s="12">
        <v>5922</v>
      </c>
      <c r="J21" s="13">
        <v>0</v>
      </c>
      <c r="K21" s="13">
        <v>0</v>
      </c>
      <c r="L21" s="3">
        <f t="shared" si="1"/>
        <v>5922</v>
      </c>
      <c r="M21" s="12"/>
      <c r="N21" s="12">
        <v>577</v>
      </c>
      <c r="O21" s="12">
        <v>577</v>
      </c>
      <c r="P21" s="23">
        <f>L21-O21</f>
        <v>5345</v>
      </c>
      <c r="Q21" s="6"/>
      <c r="U21" s="35"/>
    </row>
    <row r="22" spans="2:21" ht="35.1" customHeight="1" x14ac:dyDescent="0.25">
      <c r="B22" s="2">
        <v>1000</v>
      </c>
      <c r="C22" s="2">
        <v>1100</v>
      </c>
      <c r="D22" s="2">
        <v>113</v>
      </c>
      <c r="E22" s="27"/>
      <c r="F22" s="20" t="s">
        <v>26</v>
      </c>
      <c r="G22" s="20"/>
      <c r="H22" s="2">
        <v>15</v>
      </c>
      <c r="I22" s="3">
        <v>2073</v>
      </c>
      <c r="J22" s="21">
        <v>70</v>
      </c>
      <c r="K22" s="21">
        <v>0</v>
      </c>
      <c r="L22" s="3">
        <f t="shared" si="1"/>
        <v>2143</v>
      </c>
      <c r="M22" s="3"/>
      <c r="N22" s="3">
        <v>0</v>
      </c>
      <c r="O22" s="3">
        <v>0</v>
      </c>
      <c r="P22" s="4">
        <f>SUM(L22-O22)</f>
        <v>2143</v>
      </c>
      <c r="Q22" s="6"/>
      <c r="U22" s="35"/>
    </row>
    <row r="23" spans="2:21" ht="35.1" customHeight="1" x14ac:dyDescent="0.25">
      <c r="B23" s="7"/>
      <c r="C23" s="7"/>
      <c r="D23" s="7"/>
      <c r="E23" s="8" t="s">
        <v>27</v>
      </c>
      <c r="F23" s="7"/>
      <c r="G23" s="7"/>
      <c r="H23" s="7"/>
      <c r="I23" s="11">
        <f>SUM(I10:I22)</f>
        <v>46070</v>
      </c>
      <c r="J23" s="11">
        <f t="shared" ref="J23:P23" si="6">SUM(J10:J22)</f>
        <v>70</v>
      </c>
      <c r="K23" s="11">
        <f t="shared" si="6"/>
        <v>1050</v>
      </c>
      <c r="L23" s="11">
        <f t="shared" si="6"/>
        <v>47190</v>
      </c>
      <c r="M23" s="11">
        <f t="shared" si="6"/>
        <v>0</v>
      </c>
      <c r="N23" s="11">
        <f t="shared" si="6"/>
        <v>4333</v>
      </c>
      <c r="O23" s="11">
        <f t="shared" si="6"/>
        <v>4333</v>
      </c>
      <c r="P23" s="11">
        <f t="shared" si="6"/>
        <v>42857</v>
      </c>
      <c r="Q23" s="7"/>
    </row>
    <row r="24" spans="2:21" ht="42.75" customHeight="1" x14ac:dyDescent="0.25">
      <c r="B24" s="28"/>
      <c r="C24" s="28"/>
      <c r="D24" s="28"/>
      <c r="E24" s="90" t="s">
        <v>28</v>
      </c>
      <c r="F24" s="90"/>
      <c r="G24" s="28"/>
      <c r="H24" s="29"/>
      <c r="I24" s="28"/>
      <c r="J24" s="91" t="s">
        <v>29</v>
      </c>
      <c r="K24" s="91"/>
      <c r="L24" s="91"/>
      <c r="M24" s="91"/>
      <c r="N24" s="91"/>
      <c r="O24" s="37"/>
      <c r="P24" s="30"/>
      <c r="Q24" s="28"/>
    </row>
    <row r="25" spans="2:21" ht="42.75" customHeight="1" x14ac:dyDescent="0.25">
      <c r="B25" s="28"/>
      <c r="C25" s="28"/>
      <c r="D25" s="28"/>
      <c r="E25" s="9"/>
      <c r="F25" s="9"/>
      <c r="G25" s="28"/>
      <c r="H25" s="29"/>
      <c r="I25" s="28"/>
      <c r="J25" s="10"/>
      <c r="K25" s="10"/>
      <c r="L25" s="10"/>
      <c r="M25" s="10"/>
      <c r="N25" s="10"/>
      <c r="O25" s="37"/>
      <c r="P25" s="30"/>
      <c r="Q25" s="28"/>
    </row>
    <row r="26" spans="2:21" ht="42.75" customHeight="1" x14ac:dyDescent="0.25">
      <c r="B26" s="28"/>
      <c r="C26" s="28"/>
      <c r="D26" s="28"/>
      <c r="E26" s="31" t="s">
        <v>33</v>
      </c>
      <c r="F26" s="31"/>
      <c r="G26" s="28"/>
      <c r="H26" s="29"/>
      <c r="I26" s="28"/>
      <c r="J26" s="91" t="s">
        <v>30</v>
      </c>
      <c r="K26" s="91"/>
      <c r="L26" s="91"/>
      <c r="M26" s="91"/>
      <c r="N26" s="91"/>
      <c r="O26" s="32"/>
      <c r="P26" s="30"/>
      <c r="Q26" s="28"/>
    </row>
    <row r="27" spans="2:21" ht="42.75" customHeight="1" x14ac:dyDescent="0.25">
      <c r="B27" s="28"/>
      <c r="C27" s="28"/>
      <c r="D27" s="28"/>
      <c r="E27" s="90" t="s">
        <v>31</v>
      </c>
      <c r="F27" s="90"/>
      <c r="G27" s="28"/>
      <c r="H27" s="29"/>
      <c r="I27" s="28"/>
      <c r="J27" s="91" t="s">
        <v>32</v>
      </c>
      <c r="K27" s="91"/>
      <c r="L27" s="91"/>
      <c r="M27" s="91"/>
      <c r="N27" s="91"/>
      <c r="O27" s="37"/>
      <c r="P27" s="30"/>
      <c r="Q27" s="28"/>
    </row>
    <row r="28" spans="2:21" ht="42.75" customHeight="1" x14ac:dyDescent="0.25">
      <c r="E28" s="90"/>
      <c r="F28" s="90"/>
    </row>
  </sheetData>
  <mergeCells count="28"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  <mergeCell ref="P7:P9"/>
    <mergeCell ref="Q7:Q9"/>
    <mergeCell ref="I8:I9"/>
    <mergeCell ref="J8:J9"/>
    <mergeCell ref="K8:K9"/>
    <mergeCell ref="L8:L9"/>
    <mergeCell ref="M8:M9"/>
    <mergeCell ref="E28:F28"/>
    <mergeCell ref="N8:N9"/>
    <mergeCell ref="O8:O9"/>
    <mergeCell ref="E24:F24"/>
    <mergeCell ref="J24:N24"/>
    <mergeCell ref="J26:N26"/>
    <mergeCell ref="E27:F27"/>
    <mergeCell ref="J27:N27"/>
    <mergeCell ref="H7:H9"/>
    <mergeCell ref="I7:L7"/>
    <mergeCell ref="M7:O7"/>
  </mergeCells>
  <pageMargins left="0.7" right="0.7" top="0.75" bottom="0.75" header="0.3" footer="0.3"/>
  <pageSetup paperSize="5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0"/>
  <sheetViews>
    <sheetView topLeftCell="F7" workbookViewId="0">
      <selection activeCell="G25" sqref="G25"/>
    </sheetView>
  </sheetViews>
  <sheetFormatPr baseColWidth="10" defaultRowHeight="15" x14ac:dyDescent="0.25"/>
  <cols>
    <col min="1" max="4" width="11.42578125" style="1"/>
    <col min="5" max="5" width="34.28515625" style="1" customWidth="1"/>
    <col min="6" max="6" width="21.85546875" style="1" customWidth="1"/>
    <col min="7" max="7" width="22.85546875" style="1" customWidth="1"/>
    <col min="8" max="16" width="11.42578125" style="1"/>
    <col min="17" max="17" width="34.42578125" style="1" customWidth="1"/>
    <col min="18" max="16384" width="11.42578125" style="1"/>
  </cols>
  <sheetData>
    <row r="3" spans="2:17" ht="20.25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17" ht="18.75" x14ac:dyDescent="0.3">
      <c r="B4" s="18"/>
      <c r="C4" s="19"/>
      <c r="D4" s="17"/>
      <c r="E4" s="71" t="s">
        <v>2</v>
      </c>
      <c r="F4" s="71"/>
      <c r="G4" s="71"/>
      <c r="H4" s="17"/>
      <c r="I4" s="71" t="s">
        <v>39</v>
      </c>
      <c r="J4" s="71"/>
      <c r="K4" s="71"/>
      <c r="L4" s="71"/>
      <c r="M4" s="71"/>
      <c r="N4" s="17"/>
      <c r="O4" s="17"/>
      <c r="P4" s="17"/>
      <c r="Q4" s="17"/>
    </row>
    <row r="5" spans="2:17" ht="18.75" x14ac:dyDescent="0.3">
      <c r="B5" s="18"/>
      <c r="C5" s="19"/>
      <c r="D5" s="17"/>
      <c r="E5" s="38"/>
      <c r="F5" s="38"/>
      <c r="G5" s="38"/>
      <c r="H5" s="17"/>
      <c r="I5" s="38"/>
      <c r="J5" s="38"/>
      <c r="K5" s="38"/>
      <c r="L5" s="38"/>
      <c r="M5" s="38"/>
      <c r="N5" s="17"/>
      <c r="O5" s="17"/>
      <c r="P5" s="17"/>
      <c r="Q5" s="17"/>
    </row>
    <row r="6" spans="2:17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17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</row>
    <row r="9" spans="2:17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</row>
    <row r="10" spans="2:17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21</v>
      </c>
      <c r="G10" s="20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20"/>
      <c r="F11" s="20" t="s">
        <v>22</v>
      </c>
      <c r="G11" s="20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</row>
    <row r="12" spans="2:17" ht="35.1" customHeight="1" x14ac:dyDescent="0.25">
      <c r="B12" s="2">
        <v>1000</v>
      </c>
      <c r="C12" s="2">
        <v>1100</v>
      </c>
      <c r="D12" s="2">
        <v>113</v>
      </c>
      <c r="E12" s="14" t="s">
        <v>38</v>
      </c>
      <c r="F12" s="20" t="s">
        <v>22</v>
      </c>
      <c r="G12" s="20"/>
      <c r="H12" s="2"/>
      <c r="I12" s="6"/>
      <c r="J12" s="21"/>
      <c r="K12" s="21"/>
      <c r="L12" s="3">
        <f t="shared" ref="L12:L22" si="1">I12+J12+K12</f>
        <v>0</v>
      </c>
      <c r="M12" s="3"/>
      <c r="N12" s="3"/>
      <c r="O12" s="3"/>
      <c r="P12" s="4"/>
      <c r="Q12" s="5"/>
    </row>
    <row r="13" spans="2:17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4"/>
      <c r="F14" s="20" t="s">
        <v>23</v>
      </c>
      <c r="G14" s="20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</row>
    <row r="15" spans="2:17" ht="35.1" customHeight="1" x14ac:dyDescent="0.25">
      <c r="B15" s="2">
        <v>1000</v>
      </c>
      <c r="C15" s="2">
        <v>1100</v>
      </c>
      <c r="D15" s="2">
        <v>113</v>
      </c>
      <c r="E15" s="14" t="s">
        <v>38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4" t="s">
        <v>38</v>
      </c>
      <c r="F16" s="20" t="s">
        <v>23</v>
      </c>
      <c r="G16" s="20"/>
      <c r="H16" s="2"/>
      <c r="I16" s="3"/>
      <c r="J16" s="21"/>
      <c r="K16" s="21"/>
      <c r="L16" s="3">
        <f t="shared" si="1"/>
        <v>0</v>
      </c>
      <c r="M16" s="3"/>
      <c r="N16" s="3"/>
      <c r="O16" s="3">
        <f t="shared" si="2"/>
        <v>0</v>
      </c>
      <c r="P16" s="4">
        <f t="shared" si="3"/>
        <v>0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4"/>
      <c r="F17" s="20" t="s">
        <v>23</v>
      </c>
      <c r="G17" s="20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</row>
    <row r="18" spans="2:17" ht="35.1" customHeight="1" x14ac:dyDescent="0.25">
      <c r="B18" s="2">
        <v>1000</v>
      </c>
      <c r="C18" s="2">
        <v>1100</v>
      </c>
      <c r="D18" s="2">
        <v>113</v>
      </c>
      <c r="E18" s="14" t="s">
        <v>38</v>
      </c>
      <c r="F18" s="59" t="s">
        <v>24</v>
      </c>
      <c r="G18" s="20"/>
      <c r="H18" s="2"/>
      <c r="I18" s="3"/>
      <c r="J18" s="21"/>
      <c r="K18" s="21"/>
      <c r="L18" s="3">
        <f t="shared" si="1"/>
        <v>0</v>
      </c>
      <c r="M18" s="3"/>
      <c r="N18" s="3"/>
      <c r="O18" s="3"/>
      <c r="P18" s="4"/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20"/>
      <c r="F19" s="22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:O20" si="4">N19</f>
        <v>345</v>
      </c>
      <c r="P19" s="4">
        <f t="shared" ref="P19:P20" si="5">SUM(L19-O19)</f>
        <v>4217</v>
      </c>
      <c r="Q19" s="6"/>
    </row>
    <row r="20" spans="2:17" ht="35.1" customHeight="1" x14ac:dyDescent="0.25">
      <c r="B20" s="2">
        <v>1000</v>
      </c>
      <c r="C20" s="2">
        <v>1100</v>
      </c>
      <c r="D20" s="2">
        <v>113</v>
      </c>
      <c r="E20" s="20"/>
      <c r="F20" s="20" t="s">
        <v>23</v>
      </c>
      <c r="G20" s="20"/>
      <c r="H20" s="2">
        <v>15</v>
      </c>
      <c r="I20" s="3">
        <v>4412</v>
      </c>
      <c r="J20" s="21">
        <v>0</v>
      </c>
      <c r="K20" s="21">
        <v>150</v>
      </c>
      <c r="L20" s="3">
        <f t="shared" si="1"/>
        <v>4562</v>
      </c>
      <c r="M20" s="3"/>
      <c r="N20" s="3">
        <v>345</v>
      </c>
      <c r="O20" s="3">
        <f t="shared" si="4"/>
        <v>345</v>
      </c>
      <c r="P20" s="4">
        <f t="shared" si="5"/>
        <v>4217</v>
      </c>
      <c r="Q20" s="6"/>
    </row>
    <row r="21" spans="2:17" ht="35.1" customHeight="1" x14ac:dyDescent="0.25">
      <c r="B21" s="2">
        <v>1000</v>
      </c>
      <c r="C21" s="2">
        <v>1100</v>
      </c>
      <c r="D21" s="2">
        <v>113</v>
      </c>
      <c r="E21" s="24"/>
      <c r="F21" s="25" t="s">
        <v>25</v>
      </c>
      <c r="G21" s="26"/>
      <c r="H21" s="2">
        <v>15</v>
      </c>
      <c r="I21" s="12">
        <v>5922</v>
      </c>
      <c r="J21" s="13">
        <v>0</v>
      </c>
      <c r="K21" s="13">
        <v>0</v>
      </c>
      <c r="L21" s="3">
        <f t="shared" si="1"/>
        <v>5922</v>
      </c>
      <c r="M21" s="12"/>
      <c r="N21" s="12">
        <v>577</v>
      </c>
      <c r="O21" s="12">
        <v>577</v>
      </c>
      <c r="P21" s="23">
        <f>L21-O21</f>
        <v>5345</v>
      </c>
      <c r="Q21" s="6"/>
    </row>
    <row r="22" spans="2:17" ht="35.1" customHeight="1" x14ac:dyDescent="0.25">
      <c r="B22" s="2">
        <v>1000</v>
      </c>
      <c r="C22" s="2">
        <v>1100</v>
      </c>
      <c r="D22" s="2">
        <v>113</v>
      </c>
      <c r="E22" s="27"/>
      <c r="F22" s="20" t="s">
        <v>26</v>
      </c>
      <c r="G22" s="20"/>
      <c r="H22" s="2">
        <v>15</v>
      </c>
      <c r="I22" s="3">
        <v>2073</v>
      </c>
      <c r="J22" s="21">
        <v>70</v>
      </c>
      <c r="K22" s="21">
        <v>0</v>
      </c>
      <c r="L22" s="3">
        <f t="shared" si="1"/>
        <v>2143</v>
      </c>
      <c r="M22" s="3"/>
      <c r="N22" s="3">
        <v>0</v>
      </c>
      <c r="O22" s="3">
        <v>0</v>
      </c>
      <c r="P22" s="4">
        <f>SUM(L22-O22)</f>
        <v>2143</v>
      </c>
      <c r="Q22" s="6"/>
    </row>
    <row r="23" spans="2:17" ht="35.1" customHeight="1" x14ac:dyDescent="0.25">
      <c r="B23" s="7"/>
      <c r="C23" s="7"/>
      <c r="D23" s="7"/>
      <c r="E23" s="8" t="s">
        <v>27</v>
      </c>
      <c r="F23" s="7"/>
      <c r="G23" s="7"/>
      <c r="H23" s="7"/>
      <c r="I23" s="11">
        <f t="shared" ref="I23:O23" si="6">SUM(I10:I22)</f>
        <v>46070</v>
      </c>
      <c r="J23" s="11">
        <f t="shared" si="6"/>
        <v>70</v>
      </c>
      <c r="K23" s="11">
        <f t="shared" si="6"/>
        <v>1050</v>
      </c>
      <c r="L23" s="11">
        <f t="shared" si="6"/>
        <v>47190</v>
      </c>
      <c r="M23" s="11">
        <f t="shared" si="6"/>
        <v>0</v>
      </c>
      <c r="N23" s="11">
        <f t="shared" si="6"/>
        <v>4333</v>
      </c>
      <c r="O23" s="11">
        <f t="shared" si="6"/>
        <v>4333</v>
      </c>
      <c r="P23" s="11">
        <f>SUM(P10+P11+P13+P14+P17+P19+P20+P21+P22)</f>
        <v>42857</v>
      </c>
      <c r="Q23" s="7"/>
    </row>
    <row r="24" spans="2:17" x14ac:dyDescent="0.25">
      <c r="B24" s="28"/>
      <c r="C24" s="28"/>
      <c r="D24" s="28"/>
      <c r="E24" s="90" t="s">
        <v>28</v>
      </c>
      <c r="F24" s="90"/>
      <c r="G24" s="28"/>
      <c r="H24" s="29"/>
      <c r="I24" s="28"/>
      <c r="J24" s="91" t="s">
        <v>29</v>
      </c>
      <c r="K24" s="91"/>
      <c r="L24" s="91"/>
      <c r="M24" s="91"/>
      <c r="N24" s="91"/>
      <c r="O24" s="37"/>
      <c r="P24" s="30"/>
      <c r="Q24" s="28"/>
    </row>
    <row r="25" spans="2:17" x14ac:dyDescent="0.25">
      <c r="B25" s="28"/>
      <c r="C25" s="28"/>
      <c r="D25" s="28"/>
      <c r="E25" s="36"/>
      <c r="F25" s="36"/>
      <c r="G25" s="28"/>
      <c r="H25" s="29"/>
      <c r="I25" s="28"/>
      <c r="J25" s="37"/>
      <c r="K25" s="37"/>
      <c r="L25" s="37"/>
      <c r="M25" s="37"/>
      <c r="N25" s="37"/>
      <c r="O25" s="37"/>
      <c r="P25" s="30"/>
      <c r="Q25" s="28"/>
    </row>
    <row r="26" spans="2:17" x14ac:dyDescent="0.25">
      <c r="B26" s="28"/>
      <c r="C26" s="28"/>
      <c r="D26" s="28"/>
      <c r="E26" s="36"/>
      <c r="F26" s="36"/>
      <c r="G26" s="28"/>
      <c r="H26" s="29"/>
      <c r="I26" s="28"/>
      <c r="J26" s="37"/>
      <c r="K26" s="37"/>
      <c r="L26" s="37"/>
      <c r="M26" s="37"/>
      <c r="N26" s="37"/>
      <c r="O26" s="37"/>
      <c r="P26" s="30"/>
      <c r="Q26" s="28"/>
    </row>
    <row r="27" spans="2:17" x14ac:dyDescent="0.25">
      <c r="B27" s="28"/>
      <c r="C27" s="28"/>
      <c r="D27" s="28"/>
      <c r="E27" s="36"/>
      <c r="F27" s="36"/>
      <c r="G27" s="28"/>
      <c r="H27" s="29"/>
      <c r="I27" s="28"/>
      <c r="J27" s="37"/>
      <c r="K27" s="37"/>
      <c r="L27" s="37"/>
      <c r="M27" s="37"/>
      <c r="N27" s="37"/>
      <c r="O27" s="37"/>
      <c r="P27" s="30"/>
      <c r="Q27" s="28"/>
    </row>
    <row r="28" spans="2:17" x14ac:dyDescent="0.25">
      <c r="B28" s="28"/>
      <c r="C28" s="28"/>
      <c r="D28" s="28"/>
      <c r="E28" s="9"/>
      <c r="F28" s="9"/>
      <c r="G28" s="28"/>
      <c r="H28" s="29"/>
      <c r="I28" s="28"/>
      <c r="J28" s="10"/>
      <c r="K28" s="10"/>
      <c r="L28" s="10"/>
      <c r="M28" s="10"/>
      <c r="N28" s="10"/>
      <c r="O28" s="37"/>
      <c r="P28" s="30"/>
      <c r="Q28" s="28"/>
    </row>
    <row r="29" spans="2:17" x14ac:dyDescent="0.25">
      <c r="B29" s="28"/>
      <c r="C29" s="28"/>
      <c r="D29" s="28"/>
      <c r="E29" s="31" t="s">
        <v>33</v>
      </c>
      <c r="F29" s="31"/>
      <c r="G29" s="28"/>
      <c r="H29" s="29"/>
      <c r="I29" s="28"/>
      <c r="J29" s="91" t="s">
        <v>30</v>
      </c>
      <c r="K29" s="91"/>
      <c r="L29" s="91"/>
      <c r="M29" s="91"/>
      <c r="N29" s="91"/>
      <c r="O29" s="32"/>
      <c r="P29" s="30"/>
      <c r="Q29" s="28"/>
    </row>
    <row r="30" spans="2:17" x14ac:dyDescent="0.25">
      <c r="B30" s="28"/>
      <c r="C30" s="28"/>
      <c r="D30" s="28"/>
      <c r="E30" s="90" t="s">
        <v>31</v>
      </c>
      <c r="F30" s="90"/>
      <c r="G30" s="28"/>
      <c r="H30" s="29"/>
      <c r="I30" s="28"/>
      <c r="J30" s="91" t="s">
        <v>32</v>
      </c>
      <c r="K30" s="91"/>
      <c r="L30" s="91"/>
      <c r="M30" s="91"/>
      <c r="N30" s="91"/>
      <c r="O30" s="37"/>
      <c r="P30" s="30"/>
      <c r="Q30" s="28"/>
    </row>
  </sheetData>
  <mergeCells count="27"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  <mergeCell ref="P7:P9"/>
    <mergeCell ref="Q7:Q9"/>
    <mergeCell ref="I8:I9"/>
    <mergeCell ref="J8:J9"/>
    <mergeCell ref="K8:K9"/>
    <mergeCell ref="L8:L9"/>
    <mergeCell ref="M8:M9"/>
    <mergeCell ref="E30:F30"/>
    <mergeCell ref="J30:N30"/>
    <mergeCell ref="H7:H9"/>
    <mergeCell ref="I7:L7"/>
    <mergeCell ref="M7:O7"/>
    <mergeCell ref="N8:N9"/>
    <mergeCell ref="O8:O9"/>
    <mergeCell ref="E24:F24"/>
    <mergeCell ref="J24:N24"/>
    <mergeCell ref="J29:N29"/>
  </mergeCells>
  <pageMargins left="0.7" right="0.7" top="0.75" bottom="0.75" header="0.3" footer="0.3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1"/>
  <sheetViews>
    <sheetView topLeftCell="A34" workbookViewId="0">
      <selection activeCell="G25" sqref="G25"/>
    </sheetView>
  </sheetViews>
  <sheetFormatPr baseColWidth="10" defaultRowHeight="15" x14ac:dyDescent="0.25"/>
  <cols>
    <col min="1" max="4" width="11.42578125" style="1"/>
    <col min="5" max="5" width="34.28515625" style="1" customWidth="1"/>
    <col min="6" max="6" width="21.85546875" style="1" customWidth="1"/>
    <col min="7" max="7" width="22.85546875" style="1" customWidth="1"/>
    <col min="8" max="16" width="11.42578125" style="1"/>
    <col min="17" max="17" width="34.42578125" style="1" customWidth="1"/>
    <col min="18" max="16384" width="11.42578125" style="1"/>
  </cols>
  <sheetData>
    <row r="3" spans="2:17" ht="20.25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17" ht="18.75" x14ac:dyDescent="0.3">
      <c r="B4" s="18"/>
      <c r="C4" s="19"/>
      <c r="D4" s="17"/>
      <c r="E4" s="71" t="s">
        <v>2</v>
      </c>
      <c r="F4" s="71"/>
      <c r="G4" s="71"/>
      <c r="H4" s="17"/>
      <c r="I4" s="71" t="s">
        <v>40</v>
      </c>
      <c r="J4" s="71"/>
      <c r="K4" s="71"/>
      <c r="L4" s="71"/>
      <c r="M4" s="71"/>
      <c r="N4" s="17"/>
      <c r="O4" s="17"/>
      <c r="P4" s="17"/>
      <c r="Q4" s="17"/>
    </row>
    <row r="5" spans="2:17" ht="18.75" x14ac:dyDescent="0.3">
      <c r="B5" s="18"/>
      <c r="C5" s="19"/>
      <c r="D5" s="17"/>
      <c r="E5" s="38"/>
      <c r="F5" s="38"/>
      <c r="G5" s="38"/>
      <c r="H5" s="17"/>
      <c r="I5" s="38"/>
      <c r="J5" s="38"/>
      <c r="K5" s="38"/>
      <c r="L5" s="38"/>
      <c r="M5" s="38"/>
      <c r="N5" s="17"/>
      <c r="O5" s="17"/>
      <c r="P5" s="17"/>
      <c r="Q5" s="17"/>
    </row>
    <row r="6" spans="2:17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17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</row>
    <row r="9" spans="2:17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</row>
    <row r="10" spans="2:17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21</v>
      </c>
      <c r="G10" s="20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20"/>
      <c r="F11" s="20" t="s">
        <v>22</v>
      </c>
      <c r="G11" s="20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</row>
    <row r="12" spans="2:17" ht="35.1" customHeight="1" x14ac:dyDescent="0.25">
      <c r="B12" s="2">
        <v>1000</v>
      </c>
      <c r="C12" s="2">
        <v>1100</v>
      </c>
      <c r="D12" s="2">
        <v>113</v>
      </c>
      <c r="E12" s="14" t="s">
        <v>38</v>
      </c>
      <c r="F12" s="20" t="s">
        <v>22</v>
      </c>
      <c r="G12" s="20"/>
      <c r="H12" s="2"/>
      <c r="I12" s="6"/>
      <c r="J12" s="21"/>
      <c r="K12" s="21"/>
      <c r="L12" s="3">
        <f t="shared" ref="L12:L23" si="1">I12+J12+K12</f>
        <v>0</v>
      </c>
      <c r="M12" s="3"/>
      <c r="N12" s="3"/>
      <c r="O12" s="3"/>
      <c r="P12" s="4"/>
      <c r="Q12" s="5"/>
    </row>
    <row r="13" spans="2:17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4"/>
      <c r="F14" s="20" t="s">
        <v>23</v>
      </c>
      <c r="G14" s="20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</row>
    <row r="15" spans="2:17" ht="35.1" customHeight="1" x14ac:dyDescent="0.25">
      <c r="B15" s="2">
        <v>1000</v>
      </c>
      <c r="C15" s="2">
        <v>1100</v>
      </c>
      <c r="D15" s="2">
        <v>113</v>
      </c>
      <c r="E15" s="14" t="s">
        <v>38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4" t="s">
        <v>38</v>
      </c>
      <c r="F16" s="20" t="s">
        <v>23</v>
      </c>
      <c r="G16" s="20"/>
      <c r="H16" s="2"/>
      <c r="I16" s="3"/>
      <c r="J16" s="21"/>
      <c r="K16" s="21"/>
      <c r="L16" s="3">
        <f t="shared" si="1"/>
        <v>0</v>
      </c>
      <c r="M16" s="3"/>
      <c r="N16" s="3"/>
      <c r="O16" s="3">
        <f t="shared" si="2"/>
        <v>0</v>
      </c>
      <c r="P16" s="4">
        <f t="shared" si="3"/>
        <v>0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4"/>
      <c r="F17" s="20" t="s">
        <v>23</v>
      </c>
      <c r="G17" s="20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</row>
    <row r="18" spans="2:17" ht="35.1" customHeight="1" x14ac:dyDescent="0.25">
      <c r="B18" s="2">
        <v>1000</v>
      </c>
      <c r="C18" s="2">
        <v>1100</v>
      </c>
      <c r="D18" s="2">
        <v>113</v>
      </c>
      <c r="E18" s="14" t="s">
        <v>38</v>
      </c>
      <c r="F18" s="59" t="s">
        <v>24</v>
      </c>
      <c r="G18" s="20"/>
      <c r="H18" s="2"/>
      <c r="I18" s="3"/>
      <c r="J18" s="21"/>
      <c r="K18" s="21"/>
      <c r="L18" s="3">
        <f t="shared" si="1"/>
        <v>0</v>
      </c>
      <c r="M18" s="3"/>
      <c r="N18" s="3"/>
      <c r="O18" s="3"/>
      <c r="P18" s="4"/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20"/>
      <c r="F19" s="22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:O20" si="4">N19</f>
        <v>345</v>
      </c>
      <c r="P19" s="4">
        <f t="shared" ref="P19:P20" si="5">SUM(L19-O19)</f>
        <v>4217</v>
      </c>
      <c r="Q19" s="6"/>
    </row>
    <row r="20" spans="2:17" ht="35.1" customHeight="1" x14ac:dyDescent="0.25">
      <c r="B20" s="2">
        <v>1000</v>
      </c>
      <c r="C20" s="2">
        <v>1100</v>
      </c>
      <c r="D20" s="2">
        <v>113</v>
      </c>
      <c r="E20" s="20"/>
      <c r="F20" s="20" t="s">
        <v>23</v>
      </c>
      <c r="G20" s="20"/>
      <c r="H20" s="2">
        <v>15</v>
      </c>
      <c r="I20" s="3">
        <v>4412</v>
      </c>
      <c r="J20" s="21">
        <v>0</v>
      </c>
      <c r="K20" s="21">
        <v>150</v>
      </c>
      <c r="L20" s="3">
        <f t="shared" si="1"/>
        <v>4562</v>
      </c>
      <c r="M20" s="3"/>
      <c r="N20" s="3">
        <v>345</v>
      </c>
      <c r="O20" s="3">
        <f t="shared" si="4"/>
        <v>345</v>
      </c>
      <c r="P20" s="4">
        <f t="shared" si="5"/>
        <v>4217</v>
      </c>
      <c r="Q20" s="6"/>
    </row>
    <row r="21" spans="2:17" ht="35.1" customHeight="1" x14ac:dyDescent="0.25">
      <c r="B21" s="2">
        <v>1000</v>
      </c>
      <c r="C21" s="2">
        <v>1100</v>
      </c>
      <c r="D21" s="2">
        <v>113</v>
      </c>
      <c r="E21" s="24"/>
      <c r="F21" s="25" t="s">
        <v>25</v>
      </c>
      <c r="G21" s="26"/>
      <c r="H21" s="2">
        <v>7</v>
      </c>
      <c r="I21" s="12">
        <v>2763.6</v>
      </c>
      <c r="J21" s="13">
        <v>0</v>
      </c>
      <c r="K21" s="13">
        <v>0</v>
      </c>
      <c r="L21" s="3">
        <v>2763.6</v>
      </c>
      <c r="M21" s="12"/>
      <c r="N21" s="12">
        <v>269.26</v>
      </c>
      <c r="O21" s="12">
        <v>269.26</v>
      </c>
      <c r="P21" s="23">
        <v>2494.34</v>
      </c>
      <c r="Q21" s="6"/>
    </row>
    <row r="22" spans="2:17" ht="35.1" customHeight="1" x14ac:dyDescent="0.25">
      <c r="B22" s="2">
        <v>1000</v>
      </c>
      <c r="C22" s="2">
        <v>1100</v>
      </c>
      <c r="D22" s="2">
        <v>113</v>
      </c>
      <c r="E22" s="24"/>
      <c r="F22" s="25" t="s">
        <v>41</v>
      </c>
      <c r="G22" s="60"/>
      <c r="H22" s="2">
        <v>8</v>
      </c>
      <c r="I22" s="12">
        <v>3158.4</v>
      </c>
      <c r="J22" s="13">
        <v>0</v>
      </c>
      <c r="K22" s="13">
        <v>0</v>
      </c>
      <c r="L22" s="3">
        <v>3158.4</v>
      </c>
      <c r="M22" s="12"/>
      <c r="N22" s="12">
        <v>307.73</v>
      </c>
      <c r="O22" s="12">
        <v>307.73</v>
      </c>
      <c r="P22" s="23">
        <v>2850.66</v>
      </c>
      <c r="Q22" s="6"/>
    </row>
    <row r="23" spans="2:17" ht="35.1" customHeight="1" x14ac:dyDescent="0.25">
      <c r="B23" s="2">
        <v>1000</v>
      </c>
      <c r="C23" s="2">
        <v>1100</v>
      </c>
      <c r="D23" s="2">
        <v>113</v>
      </c>
      <c r="E23" s="27"/>
      <c r="F23" s="20" t="s">
        <v>26</v>
      </c>
      <c r="G23" s="20"/>
      <c r="H23" s="2">
        <v>15</v>
      </c>
      <c r="I23" s="3">
        <v>2073</v>
      </c>
      <c r="J23" s="21">
        <v>70</v>
      </c>
      <c r="K23" s="21">
        <v>0</v>
      </c>
      <c r="L23" s="3">
        <f t="shared" si="1"/>
        <v>2143</v>
      </c>
      <c r="M23" s="3"/>
      <c r="N23" s="3">
        <v>0</v>
      </c>
      <c r="O23" s="3">
        <v>0</v>
      </c>
      <c r="P23" s="4">
        <f>SUM(L23-O23)</f>
        <v>2143</v>
      </c>
      <c r="Q23" s="6"/>
    </row>
    <row r="24" spans="2:17" ht="35.1" customHeight="1" x14ac:dyDescent="0.25">
      <c r="B24" s="7"/>
      <c r="C24" s="7"/>
      <c r="D24" s="7"/>
      <c r="E24" s="8" t="s">
        <v>27</v>
      </c>
      <c r="F24" s="7"/>
      <c r="G24" s="7"/>
      <c r="H24" s="7"/>
      <c r="I24" s="11">
        <f>SUM(I10:I23)</f>
        <v>46070</v>
      </c>
      <c r="J24" s="11">
        <f t="shared" ref="J24:P24" si="6">SUM(J10:J23)</f>
        <v>70</v>
      </c>
      <c r="K24" s="11">
        <f t="shared" si="6"/>
        <v>1050</v>
      </c>
      <c r="L24" s="11">
        <f t="shared" si="6"/>
        <v>47190</v>
      </c>
      <c r="M24" s="11">
        <f t="shared" si="6"/>
        <v>0</v>
      </c>
      <c r="N24" s="11">
        <f t="shared" si="6"/>
        <v>4332.99</v>
      </c>
      <c r="O24" s="11">
        <f t="shared" si="6"/>
        <v>4332.99</v>
      </c>
      <c r="P24" s="11">
        <f t="shared" si="6"/>
        <v>42857</v>
      </c>
      <c r="Q24" s="7"/>
    </row>
    <row r="25" spans="2:17" x14ac:dyDescent="0.25">
      <c r="B25" s="28"/>
      <c r="C25" s="28"/>
      <c r="D25" s="28"/>
      <c r="E25" s="90" t="s">
        <v>28</v>
      </c>
      <c r="F25" s="90"/>
      <c r="G25" s="28"/>
      <c r="H25" s="29"/>
      <c r="I25" s="28"/>
      <c r="J25" s="91" t="s">
        <v>29</v>
      </c>
      <c r="K25" s="91"/>
      <c r="L25" s="91"/>
      <c r="M25" s="91"/>
      <c r="N25" s="91"/>
      <c r="O25" s="37"/>
      <c r="P25" s="30"/>
      <c r="Q25" s="28"/>
    </row>
    <row r="26" spans="2:17" x14ac:dyDescent="0.25">
      <c r="B26" s="28"/>
      <c r="C26" s="28"/>
      <c r="D26" s="28"/>
      <c r="E26" s="36"/>
      <c r="F26" s="36"/>
      <c r="G26" s="28"/>
      <c r="H26" s="29"/>
      <c r="I26" s="28"/>
      <c r="J26" s="37"/>
      <c r="K26" s="37"/>
      <c r="L26" s="37"/>
      <c r="M26" s="37"/>
      <c r="N26" s="37"/>
      <c r="O26" s="37"/>
      <c r="P26" s="30"/>
      <c r="Q26" s="28"/>
    </row>
    <row r="27" spans="2:17" x14ac:dyDescent="0.25">
      <c r="B27" s="28"/>
      <c r="C27" s="28"/>
      <c r="D27" s="28"/>
      <c r="E27" s="36"/>
      <c r="F27" s="36"/>
      <c r="G27" s="28"/>
      <c r="H27" s="29"/>
      <c r="I27" s="28"/>
      <c r="J27" s="37"/>
      <c r="K27" s="37"/>
      <c r="L27" s="37"/>
      <c r="M27" s="37"/>
      <c r="N27" s="37"/>
      <c r="O27" s="37"/>
      <c r="P27" s="30"/>
      <c r="Q27" s="28"/>
    </row>
    <row r="28" spans="2:17" x14ac:dyDescent="0.25">
      <c r="B28" s="28"/>
      <c r="C28" s="28"/>
      <c r="D28" s="28"/>
      <c r="E28" s="36"/>
      <c r="F28" s="36"/>
      <c r="G28" s="28"/>
      <c r="H28" s="29"/>
      <c r="I28" s="28"/>
      <c r="J28" s="37"/>
      <c r="K28" s="37"/>
      <c r="L28" s="37"/>
      <c r="M28" s="37"/>
      <c r="N28" s="37"/>
      <c r="O28" s="37"/>
      <c r="P28" s="30"/>
      <c r="Q28" s="28"/>
    </row>
    <row r="29" spans="2:17" x14ac:dyDescent="0.25">
      <c r="B29" s="28"/>
      <c r="C29" s="28"/>
      <c r="D29" s="28"/>
      <c r="E29" s="9"/>
      <c r="F29" s="9"/>
      <c r="G29" s="28"/>
      <c r="H29" s="29"/>
      <c r="I29" s="28"/>
      <c r="J29" s="10"/>
      <c r="K29" s="10"/>
      <c r="L29" s="10"/>
      <c r="M29" s="10"/>
      <c r="N29" s="10"/>
      <c r="O29" s="37"/>
      <c r="P29" s="30"/>
      <c r="Q29" s="28"/>
    </row>
    <row r="30" spans="2:17" x14ac:dyDescent="0.25">
      <c r="B30" s="28"/>
      <c r="C30" s="28"/>
      <c r="D30" s="28"/>
      <c r="E30" s="31" t="s">
        <v>42</v>
      </c>
      <c r="F30" s="31"/>
      <c r="G30" s="28"/>
      <c r="H30" s="29"/>
      <c r="I30" s="28"/>
      <c r="J30" s="91" t="s">
        <v>43</v>
      </c>
      <c r="K30" s="91"/>
      <c r="L30" s="91"/>
      <c r="M30" s="91"/>
      <c r="N30" s="91"/>
      <c r="O30" s="32"/>
      <c r="P30" s="30"/>
      <c r="Q30" s="28"/>
    </row>
    <row r="31" spans="2:17" x14ac:dyDescent="0.25">
      <c r="B31" s="28"/>
      <c r="C31" s="28"/>
      <c r="D31" s="28"/>
      <c r="E31" s="90" t="s">
        <v>31</v>
      </c>
      <c r="F31" s="90"/>
      <c r="G31" s="28"/>
      <c r="H31" s="29"/>
      <c r="I31" s="28"/>
      <c r="J31" s="91" t="s">
        <v>32</v>
      </c>
      <c r="K31" s="91"/>
      <c r="L31" s="91"/>
      <c r="M31" s="91"/>
      <c r="N31" s="91"/>
      <c r="O31" s="37"/>
      <c r="P31" s="30"/>
      <c r="Q31" s="28"/>
    </row>
  </sheetData>
  <mergeCells count="27"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  <mergeCell ref="P7:P9"/>
    <mergeCell ref="Q7:Q9"/>
    <mergeCell ref="I8:I9"/>
    <mergeCell ref="J8:J9"/>
    <mergeCell ref="K8:K9"/>
    <mergeCell ref="L8:L9"/>
    <mergeCell ref="M8:M9"/>
    <mergeCell ref="E31:F31"/>
    <mergeCell ref="J31:N31"/>
    <mergeCell ref="H7:H9"/>
    <mergeCell ref="I7:L7"/>
    <mergeCell ref="M7:O7"/>
    <mergeCell ref="N8:N9"/>
    <mergeCell ref="O8:O9"/>
    <mergeCell ref="E25:F25"/>
    <mergeCell ref="J25:N25"/>
    <mergeCell ref="J30:N30"/>
  </mergeCells>
  <pageMargins left="0.7" right="0.7" top="0.75" bottom="0.75" header="0.3" footer="0.3"/>
  <pageSetup paperSize="5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1"/>
  <sheetViews>
    <sheetView topLeftCell="A10" workbookViewId="0">
      <selection activeCell="A31" sqref="A31"/>
    </sheetView>
  </sheetViews>
  <sheetFormatPr baseColWidth="10" defaultRowHeight="15" x14ac:dyDescent="0.25"/>
  <cols>
    <col min="1" max="4" width="11.42578125" style="1"/>
    <col min="5" max="5" width="34.28515625" style="1" customWidth="1"/>
    <col min="6" max="6" width="21.85546875" style="1" customWidth="1"/>
    <col min="7" max="7" width="22.85546875" style="1" customWidth="1"/>
    <col min="8" max="16" width="11.42578125" style="1"/>
    <col min="17" max="17" width="34.42578125" style="1" customWidth="1"/>
    <col min="18" max="16384" width="11.42578125" style="1"/>
  </cols>
  <sheetData>
    <row r="3" spans="2:17" ht="20.25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17" ht="18.75" x14ac:dyDescent="0.3">
      <c r="B4" s="18"/>
      <c r="C4" s="19"/>
      <c r="D4" s="17"/>
      <c r="E4" s="71" t="s">
        <v>2</v>
      </c>
      <c r="F4" s="71"/>
      <c r="G4" s="71"/>
      <c r="H4" s="17"/>
      <c r="I4" s="71" t="s">
        <v>44</v>
      </c>
      <c r="J4" s="71"/>
      <c r="K4" s="71"/>
      <c r="L4" s="71"/>
      <c r="M4" s="71"/>
      <c r="N4" s="17"/>
      <c r="O4" s="17"/>
      <c r="P4" s="17"/>
      <c r="Q4" s="17"/>
    </row>
    <row r="5" spans="2:17" ht="18.75" x14ac:dyDescent="0.3">
      <c r="B5" s="18"/>
      <c r="C5" s="19"/>
      <c r="D5" s="17"/>
      <c r="E5" s="58"/>
      <c r="F5" s="58"/>
      <c r="G5" s="58"/>
      <c r="H5" s="17"/>
      <c r="I5" s="58"/>
      <c r="J5" s="58"/>
      <c r="K5" s="58"/>
      <c r="L5" s="58"/>
      <c r="M5" s="58"/>
      <c r="N5" s="17"/>
      <c r="O5" s="17"/>
      <c r="P5" s="17"/>
      <c r="Q5" s="17"/>
    </row>
    <row r="6" spans="2:17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17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</row>
    <row r="9" spans="2:17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</row>
    <row r="10" spans="2:17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21</v>
      </c>
      <c r="G10" s="20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20"/>
      <c r="F11" s="20" t="s">
        <v>22</v>
      </c>
      <c r="G11" s="20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</row>
    <row r="12" spans="2:17" ht="35.1" customHeight="1" x14ac:dyDescent="0.25">
      <c r="B12" s="2">
        <v>1000</v>
      </c>
      <c r="C12" s="2">
        <v>1100</v>
      </c>
      <c r="D12" s="2">
        <v>113</v>
      </c>
      <c r="E12" s="14" t="s">
        <v>46</v>
      </c>
      <c r="F12" s="20" t="s">
        <v>22</v>
      </c>
      <c r="G12" s="20"/>
      <c r="H12" s="2"/>
      <c r="I12" s="6"/>
      <c r="J12" s="21"/>
      <c r="K12" s="21"/>
      <c r="L12" s="3">
        <f t="shared" ref="L12:L23" si="1">I12+J12+K12</f>
        <v>0</v>
      </c>
      <c r="M12" s="3"/>
      <c r="N12" s="3"/>
      <c r="O12" s="3"/>
      <c r="P12" s="4"/>
      <c r="Q12" s="5"/>
    </row>
    <row r="13" spans="2:17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4"/>
      <c r="F14" s="20" t="s">
        <v>23</v>
      </c>
      <c r="G14" s="20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</row>
    <row r="15" spans="2:17" ht="35.1" customHeight="1" x14ac:dyDescent="0.25">
      <c r="B15" s="2">
        <v>1000</v>
      </c>
      <c r="C15" s="2">
        <v>1100</v>
      </c>
      <c r="D15" s="2">
        <v>113</v>
      </c>
      <c r="E15" s="20" t="s">
        <v>46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4" t="s">
        <v>46</v>
      </c>
      <c r="F16" s="20" t="s">
        <v>23</v>
      </c>
      <c r="G16" s="20"/>
      <c r="H16" s="2"/>
      <c r="I16" s="3"/>
      <c r="J16" s="21"/>
      <c r="K16" s="21"/>
      <c r="L16" s="3">
        <f t="shared" si="1"/>
        <v>0</v>
      </c>
      <c r="M16" s="3"/>
      <c r="N16" s="3"/>
      <c r="O16" s="3">
        <f t="shared" si="2"/>
        <v>0</v>
      </c>
      <c r="P16" s="4">
        <f t="shared" si="3"/>
        <v>0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4"/>
      <c r="F17" s="20" t="s">
        <v>23</v>
      </c>
      <c r="G17" s="20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</row>
    <row r="18" spans="2:17" ht="35.1" customHeight="1" x14ac:dyDescent="0.25">
      <c r="B18" s="2">
        <v>1000</v>
      </c>
      <c r="C18" s="2">
        <v>1100</v>
      </c>
      <c r="D18" s="2">
        <v>113</v>
      </c>
      <c r="E18" s="20" t="s">
        <v>46</v>
      </c>
      <c r="F18" s="59" t="s">
        <v>24</v>
      </c>
      <c r="G18" s="20"/>
      <c r="H18" s="2"/>
      <c r="I18" s="3"/>
      <c r="J18" s="21"/>
      <c r="K18" s="21"/>
      <c r="L18" s="3">
        <f t="shared" si="1"/>
        <v>0</v>
      </c>
      <c r="M18" s="3"/>
      <c r="N18" s="3"/>
      <c r="O18" s="3"/>
      <c r="P18" s="4"/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20"/>
      <c r="F19" s="22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:O20" si="4">N19</f>
        <v>345</v>
      </c>
      <c r="P19" s="4">
        <f t="shared" ref="P19:P20" si="5">SUM(L19-O19)</f>
        <v>4217</v>
      </c>
      <c r="Q19" s="6"/>
    </row>
    <row r="20" spans="2:17" ht="35.1" customHeight="1" x14ac:dyDescent="0.25">
      <c r="B20" s="2">
        <v>1000</v>
      </c>
      <c r="C20" s="2">
        <v>1100</v>
      </c>
      <c r="D20" s="2">
        <v>113</v>
      </c>
      <c r="E20" s="20"/>
      <c r="F20" s="20" t="s">
        <v>23</v>
      </c>
      <c r="G20" s="20"/>
      <c r="H20" s="2">
        <v>15</v>
      </c>
      <c r="I20" s="3">
        <v>4412</v>
      </c>
      <c r="J20" s="21">
        <v>0</v>
      </c>
      <c r="K20" s="21">
        <v>150</v>
      </c>
      <c r="L20" s="3">
        <f t="shared" si="1"/>
        <v>4562</v>
      </c>
      <c r="M20" s="3"/>
      <c r="N20" s="3">
        <v>345</v>
      </c>
      <c r="O20" s="3">
        <f t="shared" si="4"/>
        <v>345</v>
      </c>
      <c r="P20" s="4">
        <f t="shared" si="5"/>
        <v>4217</v>
      </c>
      <c r="Q20" s="6"/>
    </row>
    <row r="21" spans="2:17" ht="35.1" customHeight="1" x14ac:dyDescent="0.3">
      <c r="B21" s="2">
        <v>1000</v>
      </c>
      <c r="C21" s="2">
        <v>1100</v>
      </c>
      <c r="D21" s="2">
        <v>113</v>
      </c>
      <c r="E21" s="24"/>
      <c r="F21" s="25" t="s">
        <v>25</v>
      </c>
      <c r="G21" s="61"/>
      <c r="H21" s="2"/>
      <c r="I21" s="12"/>
      <c r="J21" s="13"/>
      <c r="K21" s="13"/>
      <c r="L21" s="3"/>
      <c r="M21" s="12"/>
      <c r="N21" s="12"/>
      <c r="O21" s="12"/>
      <c r="P21" s="23"/>
      <c r="Q21" s="62" t="s">
        <v>45</v>
      </c>
    </row>
    <row r="22" spans="2:17" ht="35.1" customHeight="1" x14ac:dyDescent="0.25">
      <c r="B22" s="2">
        <v>1000</v>
      </c>
      <c r="C22" s="2">
        <v>1100</v>
      </c>
      <c r="D22" s="2">
        <v>113</v>
      </c>
      <c r="E22" s="24"/>
      <c r="F22" s="25" t="s">
        <v>41</v>
      </c>
      <c r="G22" s="61"/>
      <c r="H22" s="63">
        <v>15</v>
      </c>
      <c r="I22" s="12">
        <v>5922</v>
      </c>
      <c r="J22" s="13">
        <v>0</v>
      </c>
      <c r="K22" s="13">
        <v>0</v>
      </c>
      <c r="L22" s="3">
        <f t="shared" ref="L22" si="6">I22+J22+K22</f>
        <v>5922</v>
      </c>
      <c r="M22" s="12"/>
      <c r="N22" s="12">
        <v>577</v>
      </c>
      <c r="O22" s="12">
        <v>577</v>
      </c>
      <c r="P22" s="23">
        <f>L22-O22</f>
        <v>5345</v>
      </c>
      <c r="Q22" s="6"/>
    </row>
    <row r="23" spans="2:17" ht="35.1" customHeight="1" x14ac:dyDescent="0.25">
      <c r="B23" s="2">
        <v>1000</v>
      </c>
      <c r="C23" s="2">
        <v>1100</v>
      </c>
      <c r="D23" s="2">
        <v>113</v>
      </c>
      <c r="E23" s="27"/>
      <c r="F23" s="20" t="s">
        <v>26</v>
      </c>
      <c r="G23" s="20"/>
      <c r="H23" s="2">
        <v>15</v>
      </c>
      <c r="I23" s="3">
        <v>2073</v>
      </c>
      <c r="J23" s="21">
        <v>70</v>
      </c>
      <c r="K23" s="21">
        <v>0</v>
      </c>
      <c r="L23" s="3">
        <f t="shared" si="1"/>
        <v>2143</v>
      </c>
      <c r="M23" s="3"/>
      <c r="N23" s="3">
        <v>0</v>
      </c>
      <c r="O23" s="3">
        <v>0</v>
      </c>
      <c r="P23" s="4">
        <f>SUM(L23-O23)</f>
        <v>2143</v>
      </c>
      <c r="Q23" s="6"/>
    </row>
    <row r="24" spans="2:17" ht="35.1" customHeight="1" x14ac:dyDescent="0.25">
      <c r="B24" s="7"/>
      <c r="C24" s="7"/>
      <c r="D24" s="7"/>
      <c r="E24" s="8" t="s">
        <v>27</v>
      </c>
      <c r="F24" s="7"/>
      <c r="G24" s="7"/>
      <c r="H24" s="7"/>
      <c r="I24" s="11">
        <f>SUM(I10:I23)</f>
        <v>46070</v>
      </c>
      <c r="J24" s="11">
        <f t="shared" ref="J24:P24" si="7">SUM(J10:J23)</f>
        <v>70</v>
      </c>
      <c r="K24" s="11">
        <f t="shared" si="7"/>
        <v>1050</v>
      </c>
      <c r="L24" s="11">
        <f t="shared" si="7"/>
        <v>47190</v>
      </c>
      <c r="M24" s="11">
        <f t="shared" si="7"/>
        <v>0</v>
      </c>
      <c r="N24" s="11">
        <f t="shared" si="7"/>
        <v>4333</v>
      </c>
      <c r="O24" s="11">
        <f t="shared" si="7"/>
        <v>4333</v>
      </c>
      <c r="P24" s="11">
        <f t="shared" si="7"/>
        <v>42857</v>
      </c>
      <c r="Q24" s="7"/>
    </row>
    <row r="25" spans="2:17" x14ac:dyDescent="0.25">
      <c r="B25" s="28"/>
      <c r="C25" s="28"/>
      <c r="D25" s="28"/>
      <c r="E25" s="90" t="s">
        <v>28</v>
      </c>
      <c r="F25" s="90"/>
      <c r="G25" s="28"/>
      <c r="H25" s="29"/>
      <c r="I25" s="28"/>
      <c r="J25" s="91" t="s">
        <v>29</v>
      </c>
      <c r="K25" s="91"/>
      <c r="L25" s="91"/>
      <c r="M25" s="91"/>
      <c r="N25" s="91"/>
      <c r="O25" s="57"/>
      <c r="P25" s="30"/>
      <c r="Q25" s="28"/>
    </row>
    <row r="26" spans="2:17" x14ac:dyDescent="0.25">
      <c r="B26" s="28"/>
      <c r="C26" s="28"/>
      <c r="D26" s="28"/>
      <c r="E26" s="56"/>
      <c r="F26" s="56"/>
      <c r="G26" s="28"/>
      <c r="H26" s="29"/>
      <c r="I26" s="28"/>
      <c r="J26" s="57"/>
      <c r="K26" s="57"/>
      <c r="L26" s="57"/>
      <c r="M26" s="57"/>
      <c r="N26" s="57"/>
      <c r="O26" s="57"/>
      <c r="P26" s="30"/>
      <c r="Q26" s="28"/>
    </row>
    <row r="27" spans="2:17" x14ac:dyDescent="0.25">
      <c r="B27" s="28"/>
      <c r="C27" s="28"/>
      <c r="D27" s="28"/>
      <c r="E27" s="56"/>
      <c r="F27" s="56"/>
      <c r="G27" s="28"/>
      <c r="H27" s="29"/>
      <c r="I27" s="28"/>
      <c r="J27" s="57"/>
      <c r="K27" s="57"/>
      <c r="L27" s="57"/>
      <c r="M27" s="57"/>
      <c r="N27" s="57"/>
      <c r="O27" s="57"/>
      <c r="P27" s="30"/>
      <c r="Q27" s="28"/>
    </row>
    <row r="28" spans="2:17" x14ac:dyDescent="0.25">
      <c r="B28" s="28"/>
      <c r="C28" s="28"/>
      <c r="D28" s="28"/>
      <c r="E28" s="56"/>
      <c r="F28" s="56"/>
      <c r="G28" s="28"/>
      <c r="H28" s="29"/>
      <c r="I28" s="28"/>
      <c r="J28" s="57"/>
      <c r="K28" s="57"/>
      <c r="L28" s="57"/>
      <c r="M28" s="57"/>
      <c r="N28" s="57"/>
      <c r="O28" s="57"/>
      <c r="P28" s="30"/>
      <c r="Q28" s="28"/>
    </row>
    <row r="29" spans="2:17" x14ac:dyDescent="0.25">
      <c r="B29" s="28"/>
      <c r="C29" s="28"/>
      <c r="D29" s="28"/>
      <c r="E29" s="9"/>
      <c r="F29" s="9"/>
      <c r="G29" s="28"/>
      <c r="H29" s="29"/>
      <c r="I29" s="28"/>
      <c r="J29" s="10"/>
      <c r="K29" s="10"/>
      <c r="L29" s="10"/>
      <c r="M29" s="10"/>
      <c r="N29" s="10"/>
      <c r="O29" s="57"/>
      <c r="P29" s="30"/>
      <c r="Q29" s="28"/>
    </row>
    <row r="30" spans="2:17" x14ac:dyDescent="0.25">
      <c r="B30" s="28"/>
      <c r="C30" s="28"/>
      <c r="D30" s="28"/>
      <c r="E30" s="31" t="s">
        <v>42</v>
      </c>
      <c r="F30" s="31"/>
      <c r="G30" s="28"/>
      <c r="H30" s="29"/>
      <c r="I30" s="28"/>
      <c r="J30" s="91" t="s">
        <v>43</v>
      </c>
      <c r="K30" s="91"/>
      <c r="L30" s="91"/>
      <c r="M30" s="91"/>
      <c r="N30" s="91"/>
      <c r="O30" s="32"/>
      <c r="P30" s="30"/>
      <c r="Q30" s="28"/>
    </row>
    <row r="31" spans="2:17" x14ac:dyDescent="0.25">
      <c r="B31" s="28"/>
      <c r="C31" s="28"/>
      <c r="D31" s="28"/>
      <c r="E31" s="90" t="s">
        <v>31</v>
      </c>
      <c r="F31" s="90"/>
      <c r="G31" s="28"/>
      <c r="H31" s="29"/>
      <c r="I31" s="28"/>
      <c r="J31" s="91" t="s">
        <v>32</v>
      </c>
      <c r="K31" s="91"/>
      <c r="L31" s="91"/>
      <c r="M31" s="91"/>
      <c r="N31" s="91"/>
      <c r="O31" s="57"/>
      <c r="P31" s="30"/>
      <c r="Q31" s="28"/>
    </row>
  </sheetData>
  <mergeCells count="27">
    <mergeCell ref="E31:F31"/>
    <mergeCell ref="J31:N31"/>
    <mergeCell ref="H7:H9"/>
    <mergeCell ref="I7:L7"/>
    <mergeCell ref="M7:O7"/>
    <mergeCell ref="N8:N9"/>
    <mergeCell ref="O8:O9"/>
    <mergeCell ref="E25:F25"/>
    <mergeCell ref="J25:N25"/>
    <mergeCell ref="J30:N30"/>
    <mergeCell ref="P7:P9"/>
    <mergeCell ref="Q7:Q9"/>
    <mergeCell ref="I8:I9"/>
    <mergeCell ref="J8:J9"/>
    <mergeCell ref="K8:K9"/>
    <mergeCell ref="L8:L9"/>
    <mergeCell ref="M8:M9"/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5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1"/>
  <sheetViews>
    <sheetView topLeftCell="F22" workbookViewId="0">
      <selection activeCell="J12" sqref="J12"/>
    </sheetView>
  </sheetViews>
  <sheetFormatPr baseColWidth="10" defaultRowHeight="15" x14ac:dyDescent="0.25"/>
  <cols>
    <col min="1" max="4" width="11.42578125" style="1"/>
    <col min="5" max="5" width="34.28515625" style="1" customWidth="1"/>
    <col min="6" max="6" width="21.85546875" style="1" customWidth="1"/>
    <col min="7" max="7" width="22.85546875" style="1" customWidth="1"/>
    <col min="8" max="16" width="11.42578125" style="1"/>
    <col min="17" max="17" width="34.42578125" style="1" customWidth="1"/>
    <col min="18" max="16384" width="11.42578125" style="1"/>
  </cols>
  <sheetData>
    <row r="3" spans="2:17" ht="20.25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17" ht="18.75" x14ac:dyDescent="0.3">
      <c r="B4" s="18"/>
      <c r="C4" s="19"/>
      <c r="D4" s="17"/>
      <c r="E4" s="71" t="s">
        <v>2</v>
      </c>
      <c r="F4" s="71"/>
      <c r="G4" s="71"/>
      <c r="H4" s="17"/>
      <c r="I4" s="71" t="s">
        <v>47</v>
      </c>
      <c r="J4" s="71"/>
      <c r="K4" s="71"/>
      <c r="L4" s="71"/>
      <c r="M4" s="71"/>
      <c r="N4" s="17"/>
      <c r="O4" s="17"/>
      <c r="P4" s="17"/>
      <c r="Q4" s="17"/>
    </row>
    <row r="5" spans="2:17" ht="18.75" x14ac:dyDescent="0.3">
      <c r="B5" s="18"/>
      <c r="C5" s="19"/>
      <c r="D5" s="17"/>
      <c r="E5" s="66"/>
      <c r="F5" s="66"/>
      <c r="G5" s="66"/>
      <c r="H5" s="17"/>
      <c r="I5" s="66"/>
      <c r="J5" s="66"/>
      <c r="K5" s="66"/>
      <c r="L5" s="66"/>
      <c r="M5" s="66"/>
      <c r="N5" s="17"/>
      <c r="O5" s="17"/>
      <c r="P5" s="17"/>
      <c r="Q5" s="17"/>
    </row>
    <row r="6" spans="2:17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17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</row>
    <row r="9" spans="2:17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</row>
    <row r="10" spans="2:17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21</v>
      </c>
      <c r="G10" s="20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20"/>
      <c r="F11" s="20" t="s">
        <v>22</v>
      </c>
      <c r="G11" s="20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</row>
    <row r="12" spans="2:17" ht="35.1" customHeight="1" x14ac:dyDescent="0.25">
      <c r="B12" s="2">
        <v>1000</v>
      </c>
      <c r="C12" s="2">
        <v>1100</v>
      </c>
      <c r="D12" s="2">
        <v>113</v>
      </c>
      <c r="E12" s="14" t="s">
        <v>49</v>
      </c>
      <c r="F12" s="20" t="s">
        <v>22</v>
      </c>
      <c r="G12" s="20"/>
      <c r="H12" s="2"/>
      <c r="I12" s="6"/>
      <c r="J12" s="21"/>
      <c r="K12" s="21"/>
      <c r="L12" s="3">
        <f t="shared" ref="L12:L23" si="1">I12+J12+K12</f>
        <v>0</v>
      </c>
      <c r="M12" s="3"/>
      <c r="N12" s="3"/>
      <c r="O12" s="3"/>
      <c r="P12" s="4"/>
      <c r="Q12" s="5"/>
    </row>
    <row r="13" spans="2:17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4"/>
      <c r="F14" s="20" t="s">
        <v>23</v>
      </c>
      <c r="G14" s="20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</row>
    <row r="15" spans="2:17" ht="35.1" customHeight="1" x14ac:dyDescent="0.25">
      <c r="B15" s="2">
        <v>1000</v>
      </c>
      <c r="C15" s="2">
        <v>1100</v>
      </c>
      <c r="D15" s="2">
        <v>113</v>
      </c>
      <c r="E15" s="14" t="s">
        <v>49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4" t="s">
        <v>49</v>
      </c>
      <c r="F16" s="20" t="s">
        <v>23</v>
      </c>
      <c r="G16" s="20"/>
      <c r="H16" s="2"/>
      <c r="I16" s="3"/>
      <c r="J16" s="21"/>
      <c r="K16" s="21"/>
      <c r="L16" s="3">
        <f t="shared" si="1"/>
        <v>0</v>
      </c>
      <c r="M16" s="3"/>
      <c r="N16" s="3"/>
      <c r="O16" s="3">
        <f t="shared" si="2"/>
        <v>0</v>
      </c>
      <c r="P16" s="4">
        <f t="shared" si="3"/>
        <v>0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4"/>
      <c r="F17" s="20" t="s">
        <v>23</v>
      </c>
      <c r="G17" s="20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</row>
    <row r="18" spans="2:17" ht="35.1" customHeight="1" x14ac:dyDescent="0.25">
      <c r="B18" s="2">
        <v>1000</v>
      </c>
      <c r="C18" s="2">
        <v>1100</v>
      </c>
      <c r="D18" s="2">
        <v>113</v>
      </c>
      <c r="E18" s="14" t="s">
        <v>49</v>
      </c>
      <c r="F18" s="59" t="s">
        <v>24</v>
      </c>
      <c r="G18" s="20"/>
      <c r="H18" s="2"/>
      <c r="I18" s="3"/>
      <c r="J18" s="21"/>
      <c r="K18" s="21"/>
      <c r="L18" s="3">
        <f t="shared" si="1"/>
        <v>0</v>
      </c>
      <c r="M18" s="3"/>
      <c r="N18" s="3"/>
      <c r="O18" s="3"/>
      <c r="P18" s="4"/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20"/>
      <c r="F19" s="22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:O20" si="4">N19</f>
        <v>345</v>
      </c>
      <c r="P19" s="4">
        <f t="shared" ref="P19:P20" si="5">SUM(L19-O19)</f>
        <v>4217</v>
      </c>
      <c r="Q19" s="6"/>
    </row>
    <row r="20" spans="2:17" ht="35.1" customHeight="1" x14ac:dyDescent="0.25">
      <c r="B20" s="2">
        <v>1000</v>
      </c>
      <c r="C20" s="2">
        <v>1100</v>
      </c>
      <c r="D20" s="2">
        <v>113</v>
      </c>
      <c r="E20" s="20"/>
      <c r="F20" s="20" t="s">
        <v>23</v>
      </c>
      <c r="G20" s="20"/>
      <c r="H20" s="2">
        <v>15</v>
      </c>
      <c r="I20" s="3">
        <v>4412</v>
      </c>
      <c r="J20" s="21">
        <v>0</v>
      </c>
      <c r="K20" s="21">
        <v>150</v>
      </c>
      <c r="L20" s="3">
        <f t="shared" si="1"/>
        <v>4562</v>
      </c>
      <c r="M20" s="3"/>
      <c r="N20" s="3">
        <v>345</v>
      </c>
      <c r="O20" s="3">
        <f t="shared" si="4"/>
        <v>345</v>
      </c>
      <c r="P20" s="4">
        <f t="shared" si="5"/>
        <v>4217</v>
      </c>
      <c r="Q20" s="6"/>
    </row>
    <row r="21" spans="2:17" ht="35.1" customHeight="1" x14ac:dyDescent="0.3">
      <c r="B21" s="2">
        <v>1000</v>
      </c>
      <c r="C21" s="2">
        <v>1100</v>
      </c>
      <c r="D21" s="2">
        <v>113</v>
      </c>
      <c r="E21" s="24"/>
      <c r="F21" s="25" t="s">
        <v>25</v>
      </c>
      <c r="G21" s="61"/>
      <c r="H21" s="2"/>
      <c r="I21" s="12"/>
      <c r="J21" s="13"/>
      <c r="K21" s="13"/>
      <c r="L21" s="3"/>
      <c r="M21" s="12"/>
      <c r="N21" s="12"/>
      <c r="O21" s="12"/>
      <c r="P21" s="23"/>
      <c r="Q21" s="62" t="s">
        <v>45</v>
      </c>
    </row>
    <row r="22" spans="2:17" ht="35.1" customHeight="1" x14ac:dyDescent="0.25">
      <c r="B22" s="2">
        <v>1000</v>
      </c>
      <c r="C22" s="2">
        <v>1100</v>
      </c>
      <c r="D22" s="2">
        <v>113</v>
      </c>
      <c r="E22" s="24"/>
      <c r="F22" s="25" t="s">
        <v>41</v>
      </c>
      <c r="G22" s="61"/>
      <c r="H22" s="63">
        <v>15</v>
      </c>
      <c r="I22" s="12">
        <v>5922</v>
      </c>
      <c r="J22" s="13">
        <v>0</v>
      </c>
      <c r="K22" s="13">
        <v>0</v>
      </c>
      <c r="L22" s="3">
        <f t="shared" ref="L22" si="6">I22+J22+K22</f>
        <v>5922</v>
      </c>
      <c r="M22" s="12"/>
      <c r="N22" s="12">
        <v>577</v>
      </c>
      <c r="O22" s="12">
        <v>577</v>
      </c>
      <c r="P22" s="23">
        <f>L22-O22</f>
        <v>5345</v>
      </c>
      <c r="Q22" s="6"/>
    </row>
    <row r="23" spans="2:17" ht="35.1" customHeight="1" x14ac:dyDescent="0.25">
      <c r="B23" s="2">
        <v>1000</v>
      </c>
      <c r="C23" s="2">
        <v>1100</v>
      </c>
      <c r="D23" s="2">
        <v>113</v>
      </c>
      <c r="E23" s="27"/>
      <c r="F23" s="20" t="s">
        <v>26</v>
      </c>
      <c r="G23" s="20"/>
      <c r="H23" s="2">
        <v>15</v>
      </c>
      <c r="I23" s="3">
        <v>2073</v>
      </c>
      <c r="J23" s="21">
        <v>70</v>
      </c>
      <c r="K23" s="21">
        <v>0</v>
      </c>
      <c r="L23" s="3">
        <f t="shared" si="1"/>
        <v>2143</v>
      </c>
      <c r="M23" s="3"/>
      <c r="N23" s="3">
        <v>0</v>
      </c>
      <c r="O23" s="3">
        <v>0</v>
      </c>
      <c r="P23" s="4">
        <f>SUM(L23-O23)</f>
        <v>2143</v>
      </c>
      <c r="Q23" s="6"/>
    </row>
    <row r="24" spans="2:17" ht="35.1" customHeight="1" x14ac:dyDescent="0.25">
      <c r="B24" s="7"/>
      <c r="C24" s="7"/>
      <c r="D24" s="7"/>
      <c r="E24" s="8" t="s">
        <v>27</v>
      </c>
      <c r="F24" s="7"/>
      <c r="G24" s="7"/>
      <c r="H24" s="7"/>
      <c r="I24" s="11">
        <f>SUM(I10:I23)</f>
        <v>46070</v>
      </c>
      <c r="J24" s="11">
        <f t="shared" ref="J24:P24" si="7">SUM(J10:J23)</f>
        <v>70</v>
      </c>
      <c r="K24" s="11">
        <f t="shared" si="7"/>
        <v>1050</v>
      </c>
      <c r="L24" s="11">
        <f t="shared" si="7"/>
        <v>47190</v>
      </c>
      <c r="M24" s="11">
        <f t="shared" si="7"/>
        <v>0</v>
      </c>
      <c r="N24" s="11">
        <f t="shared" si="7"/>
        <v>4333</v>
      </c>
      <c r="O24" s="11">
        <f t="shared" si="7"/>
        <v>4333</v>
      </c>
      <c r="P24" s="11">
        <f t="shared" si="7"/>
        <v>42857</v>
      </c>
      <c r="Q24" s="7"/>
    </row>
    <row r="25" spans="2:17" x14ac:dyDescent="0.25">
      <c r="B25" s="28"/>
      <c r="C25" s="28"/>
      <c r="D25" s="28"/>
      <c r="E25" s="90" t="s">
        <v>28</v>
      </c>
      <c r="F25" s="90"/>
      <c r="G25" s="28"/>
      <c r="H25" s="29"/>
      <c r="I25" s="28"/>
      <c r="J25" s="91" t="s">
        <v>29</v>
      </c>
      <c r="K25" s="91"/>
      <c r="L25" s="91"/>
      <c r="M25" s="91"/>
      <c r="N25" s="91"/>
      <c r="O25" s="65"/>
      <c r="P25" s="30"/>
      <c r="Q25" s="28"/>
    </row>
    <row r="26" spans="2:17" x14ac:dyDescent="0.25">
      <c r="B26" s="28"/>
      <c r="C26" s="28"/>
      <c r="D26" s="28"/>
      <c r="E26" s="64"/>
      <c r="F26" s="64"/>
      <c r="G26" s="28"/>
      <c r="H26" s="29"/>
      <c r="I26" s="28"/>
      <c r="J26" s="65"/>
      <c r="K26" s="65"/>
      <c r="L26" s="65"/>
      <c r="M26" s="65"/>
      <c r="N26" s="65"/>
      <c r="O26" s="65"/>
      <c r="P26" s="30"/>
      <c r="Q26" s="28"/>
    </row>
    <row r="27" spans="2:17" x14ac:dyDescent="0.25">
      <c r="B27" s="28"/>
      <c r="C27" s="28"/>
      <c r="D27" s="28"/>
      <c r="E27" s="64"/>
      <c r="F27" s="64"/>
      <c r="G27" s="28"/>
      <c r="H27" s="29"/>
      <c r="I27" s="28"/>
      <c r="J27" s="65"/>
      <c r="K27" s="65"/>
      <c r="L27" s="65"/>
      <c r="M27" s="65"/>
      <c r="N27" s="65"/>
      <c r="O27" s="65"/>
      <c r="P27" s="30"/>
      <c r="Q27" s="28"/>
    </row>
    <row r="28" spans="2:17" x14ac:dyDescent="0.25">
      <c r="B28" s="28"/>
      <c r="C28" s="28"/>
      <c r="D28" s="28"/>
      <c r="E28" s="64"/>
      <c r="F28" s="64"/>
      <c r="G28" s="28"/>
      <c r="H28" s="29"/>
      <c r="I28" s="28"/>
      <c r="J28" s="65"/>
      <c r="K28" s="65"/>
      <c r="L28" s="65"/>
      <c r="M28" s="65"/>
      <c r="N28" s="65"/>
      <c r="O28" s="65"/>
      <c r="P28" s="30"/>
      <c r="Q28" s="28"/>
    </row>
    <row r="29" spans="2:17" x14ac:dyDescent="0.25">
      <c r="B29" s="28"/>
      <c r="C29" s="28"/>
      <c r="D29" s="28"/>
      <c r="E29" s="9"/>
      <c r="F29" s="9"/>
      <c r="G29" s="28"/>
      <c r="H29" s="29"/>
      <c r="I29" s="28"/>
      <c r="J29" s="10"/>
      <c r="K29" s="10"/>
      <c r="L29" s="10"/>
      <c r="M29" s="10"/>
      <c r="N29" s="10"/>
      <c r="O29" s="65"/>
      <c r="P29" s="30"/>
      <c r="Q29" s="28"/>
    </row>
    <row r="30" spans="2:17" x14ac:dyDescent="0.25">
      <c r="B30" s="28"/>
      <c r="C30" s="28"/>
      <c r="D30" s="28"/>
      <c r="E30" s="31" t="s">
        <v>42</v>
      </c>
      <c r="F30" s="31"/>
      <c r="G30" s="28"/>
      <c r="H30" s="29"/>
      <c r="I30" s="28"/>
      <c r="J30" s="91" t="s">
        <v>43</v>
      </c>
      <c r="K30" s="91"/>
      <c r="L30" s="91"/>
      <c r="M30" s="91"/>
      <c r="N30" s="91"/>
      <c r="O30" s="32"/>
      <c r="P30" s="30"/>
      <c r="Q30" s="28"/>
    </row>
    <row r="31" spans="2:17" x14ac:dyDescent="0.25">
      <c r="B31" s="28"/>
      <c r="C31" s="28"/>
      <c r="D31" s="28"/>
      <c r="E31" s="90" t="s">
        <v>31</v>
      </c>
      <c r="F31" s="90"/>
      <c r="G31" s="28"/>
      <c r="H31" s="29"/>
      <c r="I31" s="28"/>
      <c r="J31" s="91" t="s">
        <v>32</v>
      </c>
      <c r="K31" s="91"/>
      <c r="L31" s="91"/>
      <c r="M31" s="91"/>
      <c r="N31" s="91"/>
      <c r="O31" s="65"/>
      <c r="P31" s="30"/>
      <c r="Q31" s="28"/>
    </row>
  </sheetData>
  <mergeCells count="27">
    <mergeCell ref="E31:F31"/>
    <mergeCell ref="J31:N31"/>
    <mergeCell ref="H7:H9"/>
    <mergeCell ref="I7:L7"/>
    <mergeCell ref="M7:O7"/>
    <mergeCell ref="N8:N9"/>
    <mergeCell ref="O8:O9"/>
    <mergeCell ref="E25:F25"/>
    <mergeCell ref="J25:N25"/>
    <mergeCell ref="J30:N30"/>
    <mergeCell ref="P7:P9"/>
    <mergeCell ref="Q7:Q9"/>
    <mergeCell ref="I8:I9"/>
    <mergeCell ref="J8:J9"/>
    <mergeCell ref="K8:K9"/>
    <mergeCell ref="L8:L9"/>
    <mergeCell ref="M8:M9"/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5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1"/>
  <sheetViews>
    <sheetView zoomScale="98" zoomScaleNormal="98" workbookViewId="0">
      <selection activeCell="G19" sqref="G19"/>
    </sheetView>
  </sheetViews>
  <sheetFormatPr baseColWidth="10" defaultRowHeight="15" x14ac:dyDescent="0.25"/>
  <cols>
    <col min="1" max="4" width="11.42578125" style="1"/>
    <col min="5" max="5" width="34.28515625" style="1" customWidth="1"/>
    <col min="6" max="6" width="21.85546875" style="1" customWidth="1"/>
    <col min="7" max="7" width="22.85546875" style="1" customWidth="1"/>
    <col min="8" max="16" width="11.42578125" style="1"/>
    <col min="17" max="17" width="34.42578125" style="1" customWidth="1"/>
    <col min="18" max="16384" width="11.42578125" style="1"/>
  </cols>
  <sheetData>
    <row r="3" spans="2:17" ht="20.25" x14ac:dyDescent="0.3">
      <c r="B3" s="15"/>
      <c r="C3" s="16"/>
      <c r="D3" s="17"/>
      <c r="E3" s="71" t="s">
        <v>0</v>
      </c>
      <c r="F3" s="71"/>
      <c r="G3" s="71"/>
      <c r="H3" s="17"/>
      <c r="I3" s="72" t="s">
        <v>1</v>
      </c>
      <c r="J3" s="72"/>
      <c r="K3" s="72"/>
      <c r="L3" s="72"/>
      <c r="M3" s="72"/>
      <c r="N3" s="17"/>
      <c r="O3" s="17"/>
      <c r="P3" s="17"/>
      <c r="Q3" s="17"/>
    </row>
    <row r="4" spans="2:17" ht="18.75" x14ac:dyDescent="0.3">
      <c r="B4" s="18"/>
      <c r="C4" s="19"/>
      <c r="D4" s="17"/>
      <c r="E4" s="71" t="s">
        <v>2</v>
      </c>
      <c r="F4" s="71"/>
      <c r="G4" s="71"/>
      <c r="H4" s="17"/>
      <c r="I4" s="71" t="s">
        <v>48</v>
      </c>
      <c r="J4" s="71"/>
      <c r="K4" s="71"/>
      <c r="L4" s="71"/>
      <c r="M4" s="71"/>
      <c r="N4" s="17"/>
      <c r="O4" s="17"/>
      <c r="P4" s="17"/>
      <c r="Q4" s="17"/>
    </row>
    <row r="5" spans="2:17" ht="18.75" x14ac:dyDescent="0.3">
      <c r="B5" s="18"/>
      <c r="C5" s="19"/>
      <c r="D5" s="17"/>
      <c r="E5" s="66"/>
      <c r="F5" s="66"/>
      <c r="G5" s="66"/>
      <c r="H5" s="17"/>
      <c r="I5" s="66"/>
      <c r="J5" s="66"/>
      <c r="K5" s="66"/>
      <c r="L5" s="66"/>
      <c r="M5" s="66"/>
      <c r="N5" s="17"/>
      <c r="O5" s="17"/>
      <c r="P5" s="17"/>
      <c r="Q5" s="17"/>
    </row>
    <row r="6" spans="2:17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2:17" x14ac:dyDescent="0.25">
      <c r="B7" s="73" t="s">
        <v>3</v>
      </c>
      <c r="C7" s="73" t="s">
        <v>4</v>
      </c>
      <c r="D7" s="73" t="s">
        <v>5</v>
      </c>
      <c r="E7" s="76" t="s">
        <v>6</v>
      </c>
      <c r="F7" s="79" t="s">
        <v>7</v>
      </c>
      <c r="G7" s="82" t="s">
        <v>8</v>
      </c>
      <c r="H7" s="73" t="s">
        <v>9</v>
      </c>
      <c r="I7" s="92" t="s">
        <v>10</v>
      </c>
      <c r="J7" s="93"/>
      <c r="K7" s="93"/>
      <c r="L7" s="94"/>
      <c r="M7" s="95" t="s">
        <v>11</v>
      </c>
      <c r="N7" s="96"/>
      <c r="O7" s="97"/>
      <c r="P7" s="73" t="s">
        <v>12</v>
      </c>
      <c r="Q7" s="85" t="s">
        <v>13</v>
      </c>
    </row>
    <row r="8" spans="2:17" x14ac:dyDescent="0.25">
      <c r="B8" s="74"/>
      <c r="C8" s="74"/>
      <c r="D8" s="74"/>
      <c r="E8" s="77"/>
      <c r="F8" s="80"/>
      <c r="G8" s="83"/>
      <c r="H8" s="74"/>
      <c r="I8" s="73" t="s">
        <v>14</v>
      </c>
      <c r="J8" s="73" t="s">
        <v>15</v>
      </c>
      <c r="K8" s="73" t="s">
        <v>16</v>
      </c>
      <c r="L8" s="88" t="s">
        <v>17</v>
      </c>
      <c r="M8" s="73" t="s">
        <v>18</v>
      </c>
      <c r="N8" s="73" t="s">
        <v>19</v>
      </c>
      <c r="O8" s="79" t="s">
        <v>20</v>
      </c>
      <c r="P8" s="74"/>
      <c r="Q8" s="86"/>
    </row>
    <row r="9" spans="2:17" x14ac:dyDescent="0.25">
      <c r="B9" s="75"/>
      <c r="C9" s="75"/>
      <c r="D9" s="75"/>
      <c r="E9" s="78"/>
      <c r="F9" s="81"/>
      <c r="G9" s="84"/>
      <c r="H9" s="75"/>
      <c r="I9" s="75"/>
      <c r="J9" s="75"/>
      <c r="K9" s="75"/>
      <c r="L9" s="89"/>
      <c r="M9" s="75"/>
      <c r="N9" s="75"/>
      <c r="O9" s="81"/>
      <c r="P9" s="75"/>
      <c r="Q9" s="87"/>
    </row>
    <row r="10" spans="2:17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21</v>
      </c>
      <c r="G10" s="20"/>
      <c r="H10" s="2">
        <v>15</v>
      </c>
      <c r="I10" s="6">
        <v>10342</v>
      </c>
      <c r="J10" s="21">
        <v>0</v>
      </c>
      <c r="K10" s="21">
        <v>150</v>
      </c>
      <c r="L10" s="3">
        <f>I10+J10+K10</f>
        <v>10492</v>
      </c>
      <c r="M10" s="4">
        <v>0</v>
      </c>
      <c r="N10" s="3">
        <v>1498</v>
      </c>
      <c r="O10" s="3">
        <v>1498</v>
      </c>
      <c r="P10" s="4">
        <f>L10-O10</f>
        <v>8994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20"/>
      <c r="F11" s="20" t="s">
        <v>22</v>
      </c>
      <c r="G11" s="20"/>
      <c r="H11" s="2">
        <v>15</v>
      </c>
      <c r="I11" s="6">
        <v>5673</v>
      </c>
      <c r="J11" s="21">
        <v>0</v>
      </c>
      <c r="K11" s="21">
        <v>150</v>
      </c>
      <c r="L11" s="3">
        <f>I11+J11+K11</f>
        <v>5823</v>
      </c>
      <c r="M11" s="3"/>
      <c r="N11" s="3">
        <v>533</v>
      </c>
      <c r="O11" s="3">
        <f t="shared" ref="O11" si="0">N11</f>
        <v>533</v>
      </c>
      <c r="P11" s="4">
        <f>SUM(L11-O11)</f>
        <v>5290</v>
      </c>
      <c r="Q11" s="5"/>
    </row>
    <row r="12" spans="2:17" ht="35.1" customHeight="1" x14ac:dyDescent="0.25">
      <c r="B12" s="2">
        <v>1000</v>
      </c>
      <c r="C12" s="2">
        <v>1100</v>
      </c>
      <c r="D12" s="2">
        <v>113</v>
      </c>
      <c r="E12" s="14" t="s">
        <v>49</v>
      </c>
      <c r="F12" s="20" t="s">
        <v>22</v>
      </c>
      <c r="G12" s="20"/>
      <c r="H12" s="2"/>
      <c r="I12" s="6"/>
      <c r="J12" s="21"/>
      <c r="K12" s="21"/>
      <c r="L12" s="3">
        <f t="shared" ref="L12:L23" si="1">I12+J12+K12</f>
        <v>0</v>
      </c>
      <c r="M12" s="3"/>
      <c r="N12" s="3"/>
      <c r="O12" s="3"/>
      <c r="P12" s="4"/>
      <c r="Q12" s="5"/>
    </row>
    <row r="13" spans="2:17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ref="O13:O17" si="2">N13</f>
        <v>345</v>
      </c>
      <c r="P13" s="4">
        <f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4"/>
      <c r="F14" s="20" t="s">
        <v>23</v>
      </c>
      <c r="G14" s="20"/>
      <c r="H14" s="2">
        <v>15</v>
      </c>
      <c r="I14" s="3">
        <v>4412</v>
      </c>
      <c r="J14" s="21">
        <v>0</v>
      </c>
      <c r="K14" s="21">
        <v>150</v>
      </c>
      <c r="L14" s="3">
        <f t="shared" si="1"/>
        <v>4562</v>
      </c>
      <c r="M14" s="3"/>
      <c r="N14" s="3">
        <v>345</v>
      </c>
      <c r="O14" s="3">
        <f t="shared" si="2"/>
        <v>345</v>
      </c>
      <c r="P14" s="4">
        <f t="shared" ref="P14:P17" si="3">SUM(L14-O14)</f>
        <v>4217</v>
      </c>
      <c r="Q14" s="5"/>
    </row>
    <row r="15" spans="2:17" ht="35.1" customHeight="1" x14ac:dyDescent="0.25">
      <c r="B15" s="2">
        <v>1000</v>
      </c>
      <c r="C15" s="2">
        <v>1100</v>
      </c>
      <c r="D15" s="2">
        <v>113</v>
      </c>
      <c r="E15" s="14" t="s">
        <v>49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4" t="s">
        <v>49</v>
      </c>
      <c r="F16" s="20" t="s">
        <v>23</v>
      </c>
      <c r="G16" s="20"/>
      <c r="H16" s="2"/>
      <c r="I16" s="3"/>
      <c r="J16" s="21"/>
      <c r="K16" s="21"/>
      <c r="L16" s="3">
        <f t="shared" si="1"/>
        <v>0</v>
      </c>
      <c r="M16" s="3"/>
      <c r="N16" s="3"/>
      <c r="O16" s="3">
        <f t="shared" si="2"/>
        <v>0</v>
      </c>
      <c r="P16" s="4">
        <f t="shared" si="3"/>
        <v>0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4"/>
      <c r="F17" s="20" t="s">
        <v>23</v>
      </c>
      <c r="G17" s="20"/>
      <c r="H17" s="2">
        <v>15</v>
      </c>
      <c r="I17" s="3">
        <v>4412</v>
      </c>
      <c r="J17" s="21">
        <v>0</v>
      </c>
      <c r="K17" s="21">
        <v>150</v>
      </c>
      <c r="L17" s="3">
        <f t="shared" si="1"/>
        <v>4562</v>
      </c>
      <c r="M17" s="3"/>
      <c r="N17" s="3">
        <v>345</v>
      </c>
      <c r="O17" s="3">
        <f t="shared" si="2"/>
        <v>345</v>
      </c>
      <c r="P17" s="4">
        <f t="shared" si="3"/>
        <v>4217</v>
      </c>
      <c r="Q17" s="6"/>
    </row>
    <row r="18" spans="2:17" ht="35.1" customHeight="1" x14ac:dyDescent="0.25">
      <c r="B18" s="2">
        <v>1000</v>
      </c>
      <c r="C18" s="2">
        <v>1100</v>
      </c>
      <c r="D18" s="2">
        <v>113</v>
      </c>
      <c r="E18" s="14" t="s">
        <v>49</v>
      </c>
      <c r="F18" s="59" t="s">
        <v>24</v>
      </c>
      <c r="G18" s="20"/>
      <c r="H18" s="2"/>
      <c r="I18" s="3"/>
      <c r="J18" s="21"/>
      <c r="K18" s="21"/>
      <c r="L18" s="3">
        <f t="shared" si="1"/>
        <v>0</v>
      </c>
      <c r="M18" s="3"/>
      <c r="N18" s="3"/>
      <c r="O18" s="3"/>
      <c r="P18" s="4"/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20"/>
      <c r="F19" s="22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ref="O19:O20" si="4">N19</f>
        <v>345</v>
      </c>
      <c r="P19" s="4">
        <f t="shared" ref="P19:P20" si="5">SUM(L19-O19)</f>
        <v>4217</v>
      </c>
      <c r="Q19" s="6"/>
    </row>
    <row r="20" spans="2:17" ht="35.1" customHeight="1" x14ac:dyDescent="0.25">
      <c r="B20" s="2">
        <v>1000</v>
      </c>
      <c r="C20" s="2">
        <v>1100</v>
      </c>
      <c r="D20" s="2">
        <v>113</v>
      </c>
      <c r="E20" s="20"/>
      <c r="F20" s="20" t="s">
        <v>23</v>
      </c>
      <c r="G20" s="20"/>
      <c r="H20" s="2">
        <v>15</v>
      </c>
      <c r="I20" s="3">
        <v>4412</v>
      </c>
      <c r="J20" s="21">
        <v>0</v>
      </c>
      <c r="K20" s="21">
        <v>150</v>
      </c>
      <c r="L20" s="3">
        <f t="shared" si="1"/>
        <v>4562</v>
      </c>
      <c r="M20" s="3"/>
      <c r="N20" s="3">
        <v>345</v>
      </c>
      <c r="O20" s="3">
        <f t="shared" si="4"/>
        <v>345</v>
      </c>
      <c r="P20" s="4">
        <f t="shared" si="5"/>
        <v>4217</v>
      </c>
      <c r="Q20" s="6"/>
    </row>
    <row r="21" spans="2:17" ht="35.1" customHeight="1" x14ac:dyDescent="0.3">
      <c r="B21" s="2">
        <v>1000</v>
      </c>
      <c r="C21" s="2">
        <v>1100</v>
      </c>
      <c r="D21" s="2">
        <v>113</v>
      </c>
      <c r="E21" s="24"/>
      <c r="F21" s="25" t="s">
        <v>25</v>
      </c>
      <c r="G21" s="61"/>
      <c r="H21" s="2"/>
      <c r="I21" s="12"/>
      <c r="J21" s="13"/>
      <c r="K21" s="13"/>
      <c r="L21" s="3"/>
      <c r="M21" s="12"/>
      <c r="N21" s="12"/>
      <c r="O21" s="12"/>
      <c r="P21" s="23"/>
      <c r="Q21" s="62" t="s">
        <v>45</v>
      </c>
    </row>
    <row r="22" spans="2:17" ht="35.1" customHeight="1" x14ac:dyDescent="0.25">
      <c r="B22" s="2">
        <v>1000</v>
      </c>
      <c r="C22" s="2">
        <v>1100</v>
      </c>
      <c r="D22" s="2">
        <v>113</v>
      </c>
      <c r="E22" s="24"/>
      <c r="F22" s="25" t="s">
        <v>41</v>
      </c>
      <c r="G22" s="61"/>
      <c r="H22" s="63">
        <v>15</v>
      </c>
      <c r="I22" s="12">
        <v>5922</v>
      </c>
      <c r="J22" s="13">
        <v>0</v>
      </c>
      <c r="K22" s="13">
        <v>0</v>
      </c>
      <c r="L22" s="3">
        <f t="shared" ref="L22" si="6">I22+J22+K22</f>
        <v>5922</v>
      </c>
      <c r="M22" s="12"/>
      <c r="N22" s="12">
        <v>577</v>
      </c>
      <c r="O22" s="12">
        <v>577</v>
      </c>
      <c r="P22" s="23">
        <f>L22-O22</f>
        <v>5345</v>
      </c>
      <c r="Q22" s="6"/>
    </row>
    <row r="23" spans="2:17" ht="35.1" customHeight="1" x14ac:dyDescent="0.25">
      <c r="B23" s="2">
        <v>1000</v>
      </c>
      <c r="C23" s="2">
        <v>1100</v>
      </c>
      <c r="D23" s="2">
        <v>113</v>
      </c>
      <c r="E23" s="27"/>
      <c r="F23" s="20" t="s">
        <v>26</v>
      </c>
      <c r="G23" s="20"/>
      <c r="H23" s="2">
        <v>15</v>
      </c>
      <c r="I23" s="3">
        <v>2073</v>
      </c>
      <c r="J23" s="21">
        <v>70</v>
      </c>
      <c r="K23" s="21">
        <v>0</v>
      </c>
      <c r="L23" s="3">
        <f t="shared" si="1"/>
        <v>2143</v>
      </c>
      <c r="M23" s="3"/>
      <c r="N23" s="3">
        <v>0</v>
      </c>
      <c r="O23" s="3">
        <v>0</v>
      </c>
      <c r="P23" s="4">
        <f>SUM(L23-O23)</f>
        <v>2143</v>
      </c>
      <c r="Q23" s="6"/>
    </row>
    <row r="24" spans="2:17" ht="35.1" customHeight="1" x14ac:dyDescent="0.25">
      <c r="B24" s="7"/>
      <c r="C24" s="7"/>
      <c r="D24" s="7"/>
      <c r="E24" s="8" t="s">
        <v>27</v>
      </c>
      <c r="F24" s="7"/>
      <c r="G24" s="7"/>
      <c r="H24" s="7"/>
      <c r="I24" s="11">
        <f>SUM(I10:I23)</f>
        <v>46070</v>
      </c>
      <c r="J24" s="11">
        <f t="shared" ref="J24:P24" si="7">SUM(J10:J23)</f>
        <v>70</v>
      </c>
      <c r="K24" s="11">
        <f t="shared" si="7"/>
        <v>1050</v>
      </c>
      <c r="L24" s="11">
        <f t="shared" si="7"/>
        <v>47190</v>
      </c>
      <c r="M24" s="11">
        <f t="shared" si="7"/>
        <v>0</v>
      </c>
      <c r="N24" s="11">
        <f t="shared" si="7"/>
        <v>4333</v>
      </c>
      <c r="O24" s="11">
        <f t="shared" si="7"/>
        <v>4333</v>
      </c>
      <c r="P24" s="11">
        <f t="shared" si="7"/>
        <v>42857</v>
      </c>
      <c r="Q24" s="7"/>
    </row>
    <row r="25" spans="2:17" x14ac:dyDescent="0.25">
      <c r="B25" s="28"/>
      <c r="C25" s="28"/>
      <c r="D25" s="28"/>
      <c r="E25" s="90" t="s">
        <v>28</v>
      </c>
      <c r="F25" s="90"/>
      <c r="G25" s="28"/>
      <c r="H25" s="29"/>
      <c r="I25" s="28"/>
      <c r="J25" s="91" t="s">
        <v>29</v>
      </c>
      <c r="K25" s="91"/>
      <c r="L25" s="91"/>
      <c r="M25" s="91"/>
      <c r="N25" s="91"/>
      <c r="O25" s="65"/>
      <c r="P25" s="30"/>
      <c r="Q25" s="28"/>
    </row>
    <row r="26" spans="2:17" x14ac:dyDescent="0.25">
      <c r="B26" s="28"/>
      <c r="C26" s="28"/>
      <c r="D26" s="28"/>
      <c r="E26" s="64"/>
      <c r="F26" s="64"/>
      <c r="G26" s="28"/>
      <c r="H26" s="29"/>
      <c r="I26" s="28"/>
      <c r="J26" s="65"/>
      <c r="K26" s="65"/>
      <c r="L26" s="65"/>
      <c r="M26" s="65"/>
      <c r="N26" s="65"/>
      <c r="O26" s="65"/>
      <c r="P26" s="30"/>
      <c r="Q26" s="28"/>
    </row>
    <row r="27" spans="2:17" x14ac:dyDescent="0.25">
      <c r="B27" s="28"/>
      <c r="C27" s="28"/>
      <c r="D27" s="28"/>
      <c r="E27" s="64"/>
      <c r="F27" s="64"/>
      <c r="G27" s="28"/>
      <c r="H27" s="29"/>
      <c r="I27" s="28"/>
      <c r="J27" s="65"/>
      <c r="K27" s="65"/>
      <c r="L27" s="65"/>
      <c r="M27" s="65"/>
      <c r="N27" s="65"/>
      <c r="O27" s="65"/>
      <c r="P27" s="30"/>
      <c r="Q27" s="28"/>
    </row>
    <row r="28" spans="2:17" x14ac:dyDescent="0.25">
      <c r="B28" s="28"/>
      <c r="C28" s="28"/>
      <c r="D28" s="28"/>
      <c r="E28" s="64"/>
      <c r="F28" s="64"/>
      <c r="G28" s="28"/>
      <c r="H28" s="29"/>
      <c r="I28" s="28"/>
      <c r="J28" s="65"/>
      <c r="K28" s="65"/>
      <c r="L28" s="65"/>
      <c r="M28" s="65"/>
      <c r="N28" s="65"/>
      <c r="O28" s="65"/>
      <c r="P28" s="30"/>
      <c r="Q28" s="28"/>
    </row>
    <row r="29" spans="2:17" x14ac:dyDescent="0.25">
      <c r="B29" s="28"/>
      <c r="C29" s="28"/>
      <c r="D29" s="28"/>
      <c r="E29" s="9"/>
      <c r="F29" s="9"/>
      <c r="G29" s="28"/>
      <c r="H29" s="29"/>
      <c r="I29" s="28"/>
      <c r="J29" s="10"/>
      <c r="K29" s="10"/>
      <c r="L29" s="10"/>
      <c r="M29" s="10"/>
      <c r="N29" s="10"/>
      <c r="O29" s="65"/>
      <c r="P29" s="30"/>
      <c r="Q29" s="28"/>
    </row>
    <row r="30" spans="2:17" x14ac:dyDescent="0.25">
      <c r="B30" s="28"/>
      <c r="C30" s="28"/>
      <c r="D30" s="28"/>
      <c r="E30" s="31" t="s">
        <v>42</v>
      </c>
      <c r="F30" s="31"/>
      <c r="G30" s="28"/>
      <c r="H30" s="29"/>
      <c r="I30" s="28"/>
      <c r="J30" s="91" t="s">
        <v>43</v>
      </c>
      <c r="K30" s="91"/>
      <c r="L30" s="91"/>
      <c r="M30" s="91"/>
      <c r="N30" s="91"/>
      <c r="O30" s="32"/>
      <c r="P30" s="30"/>
      <c r="Q30" s="28"/>
    </row>
    <row r="31" spans="2:17" x14ac:dyDescent="0.25">
      <c r="B31" s="28"/>
      <c r="C31" s="28"/>
      <c r="D31" s="28"/>
      <c r="E31" s="90" t="s">
        <v>31</v>
      </c>
      <c r="F31" s="90"/>
      <c r="G31" s="28"/>
      <c r="H31" s="29"/>
      <c r="I31" s="28"/>
      <c r="J31" s="91" t="s">
        <v>32</v>
      </c>
      <c r="K31" s="91"/>
      <c r="L31" s="91"/>
      <c r="M31" s="91"/>
      <c r="N31" s="91"/>
      <c r="O31" s="65"/>
      <c r="P31" s="30"/>
      <c r="Q31" s="28"/>
    </row>
  </sheetData>
  <mergeCells count="27">
    <mergeCell ref="E31:F31"/>
    <mergeCell ref="J31:N31"/>
    <mergeCell ref="H7:H9"/>
    <mergeCell ref="I7:L7"/>
    <mergeCell ref="M7:O7"/>
    <mergeCell ref="N8:N9"/>
    <mergeCell ref="O8:O9"/>
    <mergeCell ref="E25:F25"/>
    <mergeCell ref="J25:N25"/>
    <mergeCell ref="J30:N30"/>
    <mergeCell ref="P7:P9"/>
    <mergeCell ref="Q7:Q9"/>
    <mergeCell ref="I8:I9"/>
    <mergeCell ref="J8:J9"/>
    <mergeCell ref="K8:K9"/>
    <mergeCell ref="L8:L9"/>
    <mergeCell ref="M8:M9"/>
    <mergeCell ref="E3:G3"/>
    <mergeCell ref="I3:M3"/>
    <mergeCell ref="E4:G4"/>
    <mergeCell ref="I4:M4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5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0"/>
  <sheetViews>
    <sheetView topLeftCell="A10" workbookViewId="0">
      <selection activeCell="G18" sqref="G18:G22"/>
    </sheetView>
  </sheetViews>
  <sheetFormatPr baseColWidth="10" defaultRowHeight="15" x14ac:dyDescent="0.25"/>
  <cols>
    <col min="1" max="4" width="11.42578125" style="1"/>
    <col min="5" max="5" width="33.85546875" style="1" customWidth="1"/>
    <col min="6" max="7" width="22.85546875" style="1" customWidth="1"/>
    <col min="8" max="16" width="11.42578125" style="1"/>
    <col min="17" max="17" width="34.7109375" style="1" customWidth="1"/>
    <col min="18" max="16384" width="11.42578125" style="1"/>
  </cols>
  <sheetData>
    <row r="2" spans="2:17" ht="20.25" x14ac:dyDescent="0.3">
      <c r="B2" s="15"/>
      <c r="C2" s="16"/>
      <c r="D2" s="17"/>
      <c r="E2" s="71" t="s">
        <v>0</v>
      </c>
      <c r="F2" s="71"/>
      <c r="G2" s="71"/>
      <c r="H2" s="17"/>
      <c r="I2" s="72" t="s">
        <v>1</v>
      </c>
      <c r="J2" s="72"/>
      <c r="K2" s="72"/>
      <c r="L2" s="72"/>
      <c r="M2" s="72"/>
      <c r="N2" s="17"/>
      <c r="O2" s="17"/>
      <c r="P2" s="17"/>
      <c r="Q2" s="17"/>
    </row>
    <row r="3" spans="2:17" ht="18.75" x14ac:dyDescent="0.3">
      <c r="B3" s="18"/>
      <c r="C3" s="19"/>
      <c r="D3" s="17"/>
      <c r="E3" s="71" t="s">
        <v>2</v>
      </c>
      <c r="F3" s="71"/>
      <c r="G3" s="71"/>
      <c r="H3" s="17"/>
      <c r="I3" s="71" t="s">
        <v>50</v>
      </c>
      <c r="J3" s="71"/>
      <c r="K3" s="71"/>
      <c r="L3" s="71"/>
      <c r="M3" s="71"/>
      <c r="N3" s="17"/>
      <c r="O3" s="17"/>
      <c r="P3" s="17"/>
      <c r="Q3" s="17"/>
    </row>
    <row r="4" spans="2:17" ht="18.75" x14ac:dyDescent="0.3">
      <c r="B4" s="18"/>
      <c r="C4" s="19"/>
      <c r="D4" s="17"/>
      <c r="E4" s="67"/>
      <c r="F4" s="67"/>
      <c r="G4" s="67"/>
      <c r="H4" s="17"/>
      <c r="I4" s="67"/>
      <c r="J4" s="67"/>
      <c r="K4" s="67"/>
      <c r="L4" s="67"/>
      <c r="M4" s="67"/>
      <c r="N4" s="17"/>
      <c r="O4" s="17"/>
      <c r="P4" s="17"/>
      <c r="Q4" s="17"/>
    </row>
    <row r="5" spans="2:17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2:17" x14ac:dyDescent="0.25">
      <c r="B6" s="73" t="s">
        <v>3</v>
      </c>
      <c r="C6" s="73" t="s">
        <v>4</v>
      </c>
      <c r="D6" s="73" t="s">
        <v>5</v>
      </c>
      <c r="E6" s="76" t="s">
        <v>6</v>
      </c>
      <c r="F6" s="79" t="s">
        <v>7</v>
      </c>
      <c r="G6" s="82" t="s">
        <v>8</v>
      </c>
      <c r="H6" s="73" t="s">
        <v>9</v>
      </c>
      <c r="I6" s="92" t="s">
        <v>10</v>
      </c>
      <c r="J6" s="93"/>
      <c r="K6" s="93"/>
      <c r="L6" s="94"/>
      <c r="M6" s="95" t="s">
        <v>11</v>
      </c>
      <c r="N6" s="96"/>
      <c r="O6" s="97"/>
      <c r="P6" s="73" t="s">
        <v>12</v>
      </c>
      <c r="Q6" s="85" t="s">
        <v>13</v>
      </c>
    </row>
    <row r="7" spans="2:17" x14ac:dyDescent="0.25">
      <c r="B7" s="74"/>
      <c r="C7" s="74"/>
      <c r="D7" s="74"/>
      <c r="E7" s="77"/>
      <c r="F7" s="80"/>
      <c r="G7" s="83"/>
      <c r="H7" s="74"/>
      <c r="I7" s="73" t="s">
        <v>14</v>
      </c>
      <c r="J7" s="73" t="s">
        <v>15</v>
      </c>
      <c r="K7" s="73" t="s">
        <v>16</v>
      </c>
      <c r="L7" s="88" t="s">
        <v>17</v>
      </c>
      <c r="M7" s="73" t="s">
        <v>18</v>
      </c>
      <c r="N7" s="73" t="s">
        <v>19</v>
      </c>
      <c r="O7" s="79" t="s">
        <v>20</v>
      </c>
      <c r="P7" s="74"/>
      <c r="Q7" s="86"/>
    </row>
    <row r="8" spans="2:17" x14ac:dyDescent="0.25">
      <c r="B8" s="75"/>
      <c r="C8" s="75"/>
      <c r="D8" s="75"/>
      <c r="E8" s="78"/>
      <c r="F8" s="81"/>
      <c r="G8" s="84"/>
      <c r="H8" s="75"/>
      <c r="I8" s="75"/>
      <c r="J8" s="75"/>
      <c r="K8" s="75"/>
      <c r="L8" s="89"/>
      <c r="M8" s="75"/>
      <c r="N8" s="75"/>
      <c r="O8" s="81"/>
      <c r="P8" s="75"/>
      <c r="Q8" s="87"/>
    </row>
    <row r="9" spans="2:17" ht="35.1" customHeight="1" x14ac:dyDescent="0.25">
      <c r="B9" s="2">
        <v>1000</v>
      </c>
      <c r="C9" s="2">
        <v>1100</v>
      </c>
      <c r="D9" s="2">
        <v>113</v>
      </c>
      <c r="E9" s="20"/>
      <c r="F9" s="20" t="s">
        <v>21</v>
      </c>
      <c r="G9" s="20"/>
      <c r="H9" s="2">
        <v>15</v>
      </c>
      <c r="I9" s="6">
        <v>10342</v>
      </c>
      <c r="J9" s="21">
        <v>0</v>
      </c>
      <c r="K9" s="21">
        <v>150</v>
      </c>
      <c r="L9" s="3">
        <f>I9+J9+K9</f>
        <v>10492</v>
      </c>
      <c r="M9" s="4">
        <v>0</v>
      </c>
      <c r="N9" s="3">
        <v>1498</v>
      </c>
      <c r="O9" s="3">
        <v>1498</v>
      </c>
      <c r="P9" s="4">
        <f>L9-O9</f>
        <v>8994</v>
      </c>
      <c r="Q9" s="5"/>
    </row>
    <row r="10" spans="2:17" ht="35.1" customHeight="1" x14ac:dyDescent="0.25">
      <c r="B10" s="2">
        <v>1000</v>
      </c>
      <c r="C10" s="2">
        <v>1100</v>
      </c>
      <c r="D10" s="2">
        <v>113</v>
      </c>
      <c r="E10" s="20"/>
      <c r="F10" s="20" t="s">
        <v>22</v>
      </c>
      <c r="G10" s="20"/>
      <c r="H10" s="2">
        <v>15</v>
      </c>
      <c r="I10" s="6">
        <v>5673</v>
      </c>
      <c r="J10" s="21">
        <v>0</v>
      </c>
      <c r="K10" s="21">
        <v>150</v>
      </c>
      <c r="L10" s="3">
        <f>I10+J10+K10</f>
        <v>5823</v>
      </c>
      <c r="M10" s="3"/>
      <c r="N10" s="3">
        <v>533</v>
      </c>
      <c r="O10" s="3">
        <f t="shared" ref="O10" si="0">N10</f>
        <v>533</v>
      </c>
      <c r="P10" s="4">
        <f>SUM(L10-O10)</f>
        <v>5290</v>
      </c>
      <c r="Q10" s="5"/>
    </row>
    <row r="11" spans="2:17" ht="35.1" customHeight="1" x14ac:dyDescent="0.25">
      <c r="B11" s="2">
        <v>1000</v>
      </c>
      <c r="C11" s="2">
        <v>1100</v>
      </c>
      <c r="D11" s="2">
        <v>113</v>
      </c>
      <c r="E11" s="14" t="s">
        <v>49</v>
      </c>
      <c r="F11" s="20" t="s">
        <v>22</v>
      </c>
      <c r="G11" s="20"/>
      <c r="H11" s="2"/>
      <c r="I11" s="6"/>
      <c r="J11" s="21"/>
      <c r="K11" s="21"/>
      <c r="L11" s="3">
        <f t="shared" ref="L11:L22" si="1">I11+J11+K11</f>
        <v>0</v>
      </c>
      <c r="M11" s="3"/>
      <c r="N11" s="3"/>
      <c r="O11" s="3"/>
      <c r="P11" s="4"/>
      <c r="Q11" s="5"/>
    </row>
    <row r="12" spans="2:17" ht="35.1" customHeight="1" x14ac:dyDescent="0.25">
      <c r="B12" s="2">
        <v>1000</v>
      </c>
      <c r="C12" s="2">
        <v>1100</v>
      </c>
      <c r="D12" s="2">
        <v>113</v>
      </c>
      <c r="E12" s="14"/>
      <c r="F12" s="20" t="s">
        <v>23</v>
      </c>
      <c r="G12" s="20"/>
      <c r="H12" s="2">
        <v>15</v>
      </c>
      <c r="I12" s="3">
        <v>4412</v>
      </c>
      <c r="J12" s="21">
        <v>0</v>
      </c>
      <c r="K12" s="21">
        <v>150</v>
      </c>
      <c r="L12" s="3">
        <f t="shared" si="1"/>
        <v>4562</v>
      </c>
      <c r="M12" s="3"/>
      <c r="N12" s="3">
        <v>345</v>
      </c>
      <c r="O12" s="3">
        <f t="shared" ref="O12:O16" si="2">N12</f>
        <v>345</v>
      </c>
      <c r="P12" s="4">
        <f>SUM(L12-O12)</f>
        <v>4217</v>
      </c>
      <c r="Q12" s="5"/>
    </row>
    <row r="13" spans="2:17" ht="35.1" customHeight="1" x14ac:dyDescent="0.25">
      <c r="B13" s="2">
        <v>1000</v>
      </c>
      <c r="C13" s="2">
        <v>1100</v>
      </c>
      <c r="D13" s="2">
        <v>113</v>
      </c>
      <c r="E13" s="14"/>
      <c r="F13" s="20" t="s">
        <v>23</v>
      </c>
      <c r="G13" s="20"/>
      <c r="H13" s="2">
        <v>15</v>
      </c>
      <c r="I13" s="3">
        <v>4412</v>
      </c>
      <c r="J13" s="21">
        <v>0</v>
      </c>
      <c r="K13" s="21">
        <v>150</v>
      </c>
      <c r="L13" s="3">
        <f t="shared" si="1"/>
        <v>4562</v>
      </c>
      <c r="M13" s="3"/>
      <c r="N13" s="3">
        <v>345</v>
      </c>
      <c r="O13" s="3">
        <f t="shared" si="2"/>
        <v>345</v>
      </c>
      <c r="P13" s="4">
        <f t="shared" ref="P13:P16" si="3">SUM(L13-O13)</f>
        <v>4217</v>
      </c>
      <c r="Q13" s="5"/>
    </row>
    <row r="14" spans="2:17" ht="35.1" customHeight="1" x14ac:dyDescent="0.25">
      <c r="B14" s="2">
        <v>1000</v>
      </c>
      <c r="C14" s="2">
        <v>1100</v>
      </c>
      <c r="D14" s="2">
        <v>113</v>
      </c>
      <c r="E14" s="14" t="s">
        <v>49</v>
      </c>
      <c r="F14" s="20" t="s">
        <v>23</v>
      </c>
      <c r="G14" s="20"/>
      <c r="H14" s="2"/>
      <c r="I14" s="3"/>
      <c r="J14" s="21"/>
      <c r="K14" s="21"/>
      <c r="L14" s="3">
        <f t="shared" si="1"/>
        <v>0</v>
      </c>
      <c r="M14" s="3"/>
      <c r="N14" s="3"/>
      <c r="O14" s="3">
        <f t="shared" si="2"/>
        <v>0</v>
      </c>
      <c r="P14" s="4">
        <f t="shared" si="3"/>
        <v>0</v>
      </c>
      <c r="Q14" s="6"/>
    </row>
    <row r="15" spans="2:17" ht="35.1" customHeight="1" x14ac:dyDescent="0.25">
      <c r="B15" s="2">
        <v>1000</v>
      </c>
      <c r="C15" s="2">
        <v>1100</v>
      </c>
      <c r="D15" s="2">
        <v>113</v>
      </c>
      <c r="E15" s="14" t="s">
        <v>49</v>
      </c>
      <c r="F15" s="20" t="s">
        <v>23</v>
      </c>
      <c r="G15" s="20"/>
      <c r="H15" s="2"/>
      <c r="I15" s="3"/>
      <c r="J15" s="21"/>
      <c r="K15" s="21"/>
      <c r="L15" s="3">
        <f t="shared" si="1"/>
        <v>0</v>
      </c>
      <c r="M15" s="3"/>
      <c r="N15" s="3"/>
      <c r="O15" s="3">
        <f t="shared" si="2"/>
        <v>0</v>
      </c>
      <c r="P15" s="4">
        <f t="shared" si="3"/>
        <v>0</v>
      </c>
      <c r="Q15" s="6"/>
    </row>
    <row r="16" spans="2:17" ht="35.1" customHeight="1" x14ac:dyDescent="0.25">
      <c r="B16" s="2">
        <v>1000</v>
      </c>
      <c r="C16" s="2">
        <v>1100</v>
      </c>
      <c r="D16" s="2">
        <v>113</v>
      </c>
      <c r="E16" s="14"/>
      <c r="F16" s="20" t="s">
        <v>23</v>
      </c>
      <c r="G16" s="20"/>
      <c r="H16" s="2">
        <v>15</v>
      </c>
      <c r="I16" s="3">
        <v>4412</v>
      </c>
      <c r="J16" s="21">
        <v>0</v>
      </c>
      <c r="K16" s="21">
        <v>150</v>
      </c>
      <c r="L16" s="3">
        <f t="shared" si="1"/>
        <v>4562</v>
      </c>
      <c r="M16" s="3"/>
      <c r="N16" s="3">
        <v>345</v>
      </c>
      <c r="O16" s="3">
        <f t="shared" si="2"/>
        <v>345</v>
      </c>
      <c r="P16" s="4">
        <f t="shared" si="3"/>
        <v>4217</v>
      </c>
      <c r="Q16" s="6"/>
    </row>
    <row r="17" spans="2:17" ht="35.1" customHeight="1" x14ac:dyDescent="0.25">
      <c r="B17" s="2">
        <v>1000</v>
      </c>
      <c r="C17" s="2">
        <v>1100</v>
      </c>
      <c r="D17" s="2">
        <v>113</v>
      </c>
      <c r="E17" s="14" t="s">
        <v>49</v>
      </c>
      <c r="F17" s="59" t="s">
        <v>24</v>
      </c>
      <c r="G17" s="20"/>
      <c r="H17" s="2"/>
      <c r="I17" s="3"/>
      <c r="J17" s="21"/>
      <c r="K17" s="21"/>
      <c r="L17" s="3">
        <f t="shared" si="1"/>
        <v>0</v>
      </c>
      <c r="M17" s="3"/>
      <c r="N17" s="3"/>
      <c r="O17" s="3"/>
      <c r="P17" s="4"/>
      <c r="Q17" s="6"/>
    </row>
    <row r="18" spans="2:17" ht="35.1" customHeight="1" x14ac:dyDescent="0.25">
      <c r="B18" s="2">
        <v>1000</v>
      </c>
      <c r="C18" s="2">
        <v>1100</v>
      </c>
      <c r="D18" s="2">
        <v>113</v>
      </c>
      <c r="E18" s="20"/>
      <c r="F18" s="22" t="s">
        <v>23</v>
      </c>
      <c r="G18" s="20"/>
      <c r="H18" s="2">
        <v>15</v>
      </c>
      <c r="I18" s="3">
        <v>4412</v>
      </c>
      <c r="J18" s="21">
        <v>0</v>
      </c>
      <c r="K18" s="21">
        <v>150</v>
      </c>
      <c r="L18" s="3">
        <f t="shared" si="1"/>
        <v>4562</v>
      </c>
      <c r="M18" s="3"/>
      <c r="N18" s="3">
        <v>345</v>
      </c>
      <c r="O18" s="3">
        <f t="shared" ref="O18:O19" si="4">N18</f>
        <v>345</v>
      </c>
      <c r="P18" s="4">
        <f t="shared" ref="P18:P19" si="5">SUM(L18-O18)</f>
        <v>4217</v>
      </c>
      <c r="Q18" s="6"/>
    </row>
    <row r="19" spans="2:17" ht="35.1" customHeight="1" x14ac:dyDescent="0.25">
      <c r="B19" s="2">
        <v>1000</v>
      </c>
      <c r="C19" s="2">
        <v>1100</v>
      </c>
      <c r="D19" s="2">
        <v>113</v>
      </c>
      <c r="E19" s="20"/>
      <c r="F19" s="20" t="s">
        <v>23</v>
      </c>
      <c r="G19" s="20"/>
      <c r="H19" s="2">
        <v>15</v>
      </c>
      <c r="I19" s="3">
        <v>4412</v>
      </c>
      <c r="J19" s="21">
        <v>0</v>
      </c>
      <c r="K19" s="21">
        <v>150</v>
      </c>
      <c r="L19" s="3">
        <f t="shared" si="1"/>
        <v>4562</v>
      </c>
      <c r="M19" s="3"/>
      <c r="N19" s="3">
        <v>345</v>
      </c>
      <c r="O19" s="3">
        <f t="shared" si="4"/>
        <v>345</v>
      </c>
      <c r="P19" s="4">
        <f t="shared" si="5"/>
        <v>4217</v>
      </c>
      <c r="Q19" s="6"/>
    </row>
    <row r="20" spans="2:17" ht="35.1" customHeight="1" x14ac:dyDescent="0.3">
      <c r="B20" s="2">
        <v>1000</v>
      </c>
      <c r="C20" s="2">
        <v>1100</v>
      </c>
      <c r="D20" s="2">
        <v>113</v>
      </c>
      <c r="E20" s="24"/>
      <c r="F20" s="25" t="s">
        <v>25</v>
      </c>
      <c r="G20" s="61"/>
      <c r="H20" s="2"/>
      <c r="I20" s="12"/>
      <c r="J20" s="13"/>
      <c r="K20" s="13"/>
      <c r="L20" s="3"/>
      <c r="M20" s="12"/>
      <c r="N20" s="12"/>
      <c r="O20" s="12"/>
      <c r="P20" s="23"/>
      <c r="Q20" s="62" t="s">
        <v>45</v>
      </c>
    </row>
    <row r="21" spans="2:17" ht="35.1" customHeight="1" x14ac:dyDescent="0.25">
      <c r="B21" s="2">
        <v>1000</v>
      </c>
      <c r="C21" s="2">
        <v>1100</v>
      </c>
      <c r="D21" s="2">
        <v>113</v>
      </c>
      <c r="E21" s="24"/>
      <c r="F21" s="25" t="s">
        <v>41</v>
      </c>
      <c r="G21" s="61"/>
      <c r="H21" s="63">
        <v>15</v>
      </c>
      <c r="I21" s="12">
        <v>5922</v>
      </c>
      <c r="J21" s="13">
        <v>0</v>
      </c>
      <c r="K21" s="13">
        <v>0</v>
      </c>
      <c r="L21" s="3">
        <f t="shared" ref="L21" si="6">I21+J21+K21</f>
        <v>5922</v>
      </c>
      <c r="M21" s="12"/>
      <c r="N21" s="12">
        <v>577</v>
      </c>
      <c r="O21" s="12">
        <v>577</v>
      </c>
      <c r="P21" s="23">
        <f>L21-O21</f>
        <v>5345</v>
      </c>
      <c r="Q21" s="6"/>
    </row>
    <row r="22" spans="2:17" ht="35.1" customHeight="1" x14ac:dyDescent="0.25">
      <c r="B22" s="2">
        <v>1000</v>
      </c>
      <c r="C22" s="2">
        <v>1100</v>
      </c>
      <c r="D22" s="2">
        <v>113</v>
      </c>
      <c r="E22" s="27"/>
      <c r="F22" s="20" t="s">
        <v>26</v>
      </c>
      <c r="G22" s="20"/>
      <c r="H22" s="2">
        <v>15</v>
      </c>
      <c r="I22" s="3">
        <v>2073</v>
      </c>
      <c r="J22" s="21">
        <v>70</v>
      </c>
      <c r="K22" s="21">
        <v>0</v>
      </c>
      <c r="L22" s="3">
        <f t="shared" si="1"/>
        <v>2143</v>
      </c>
      <c r="M22" s="3"/>
      <c r="N22" s="3">
        <v>0</v>
      </c>
      <c r="O22" s="3">
        <v>0</v>
      </c>
      <c r="P22" s="4">
        <f>SUM(L22-O22)</f>
        <v>2143</v>
      </c>
      <c r="Q22" s="6"/>
    </row>
    <row r="23" spans="2:17" ht="35.1" customHeight="1" x14ac:dyDescent="0.25">
      <c r="B23" s="7"/>
      <c r="C23" s="7"/>
      <c r="D23" s="7"/>
      <c r="E23" s="8" t="s">
        <v>27</v>
      </c>
      <c r="F23" s="7"/>
      <c r="G23" s="7"/>
      <c r="H23" s="7"/>
      <c r="I23" s="11">
        <f>SUM(I9:I22)</f>
        <v>46070</v>
      </c>
      <c r="J23" s="11">
        <f t="shared" ref="J23:P23" si="7">SUM(J9:J22)</f>
        <v>70</v>
      </c>
      <c r="K23" s="11">
        <f t="shared" si="7"/>
        <v>1050</v>
      </c>
      <c r="L23" s="11">
        <f t="shared" si="7"/>
        <v>47190</v>
      </c>
      <c r="M23" s="11">
        <f t="shared" si="7"/>
        <v>0</v>
      </c>
      <c r="N23" s="11">
        <f t="shared" si="7"/>
        <v>4333</v>
      </c>
      <c r="O23" s="11">
        <f t="shared" si="7"/>
        <v>4333</v>
      </c>
      <c r="P23" s="11">
        <f t="shared" si="7"/>
        <v>42857</v>
      </c>
      <c r="Q23" s="7"/>
    </row>
    <row r="24" spans="2:17" x14ac:dyDescent="0.25">
      <c r="B24" s="28"/>
      <c r="C24" s="28"/>
      <c r="D24" s="28"/>
      <c r="E24" s="90" t="s">
        <v>28</v>
      </c>
      <c r="F24" s="90"/>
      <c r="G24" s="28"/>
      <c r="H24" s="29"/>
      <c r="I24" s="28"/>
      <c r="J24" s="91" t="s">
        <v>29</v>
      </c>
      <c r="K24" s="91"/>
      <c r="L24" s="91"/>
      <c r="M24" s="91"/>
      <c r="N24" s="91"/>
      <c r="O24" s="69"/>
      <c r="P24" s="30"/>
      <c r="Q24" s="28"/>
    </row>
    <row r="25" spans="2:17" x14ac:dyDescent="0.25">
      <c r="B25" s="28"/>
      <c r="C25" s="28"/>
      <c r="D25" s="28"/>
      <c r="E25" s="68"/>
      <c r="F25" s="68"/>
      <c r="G25" s="28"/>
      <c r="H25" s="29"/>
      <c r="I25" s="28"/>
      <c r="J25" s="69"/>
      <c r="K25" s="69"/>
      <c r="L25" s="69"/>
      <c r="M25" s="69"/>
      <c r="N25" s="69"/>
      <c r="O25" s="69"/>
      <c r="P25" s="30"/>
      <c r="Q25" s="28"/>
    </row>
    <row r="26" spans="2:17" x14ac:dyDescent="0.25">
      <c r="B26" s="28"/>
      <c r="C26" s="28"/>
      <c r="D26" s="28"/>
      <c r="E26" s="68"/>
      <c r="F26" s="68"/>
      <c r="G26" s="28"/>
      <c r="H26" s="29"/>
      <c r="I26" s="28"/>
      <c r="J26" s="69"/>
      <c r="K26" s="69"/>
      <c r="L26" s="69"/>
      <c r="M26" s="69"/>
      <c r="N26" s="69"/>
      <c r="O26" s="69"/>
      <c r="P26" s="30"/>
      <c r="Q26" s="28"/>
    </row>
    <row r="27" spans="2:17" x14ac:dyDescent="0.25">
      <c r="B27" s="28"/>
      <c r="C27" s="28"/>
      <c r="D27" s="28"/>
      <c r="E27" s="68"/>
      <c r="F27" s="68"/>
      <c r="G27" s="28"/>
      <c r="H27" s="29"/>
      <c r="I27" s="28"/>
      <c r="J27" s="69"/>
      <c r="K27" s="69"/>
      <c r="L27" s="69"/>
      <c r="M27" s="69"/>
      <c r="N27" s="69"/>
      <c r="O27" s="69"/>
      <c r="P27" s="30"/>
      <c r="Q27" s="28"/>
    </row>
    <row r="28" spans="2:17" x14ac:dyDescent="0.25">
      <c r="B28" s="28"/>
      <c r="C28" s="28"/>
      <c r="D28" s="28"/>
      <c r="E28" s="9"/>
      <c r="F28" s="9"/>
      <c r="G28" s="28"/>
      <c r="H28" s="29"/>
      <c r="I28" s="28"/>
      <c r="J28" s="10"/>
      <c r="K28" s="10"/>
      <c r="L28" s="10"/>
      <c r="M28" s="10"/>
      <c r="N28" s="10"/>
      <c r="O28" s="69"/>
      <c r="P28" s="30"/>
      <c r="Q28" s="28"/>
    </row>
    <row r="29" spans="2:17" x14ac:dyDescent="0.25">
      <c r="B29" s="28"/>
      <c r="C29" s="28"/>
      <c r="D29" s="28"/>
      <c r="E29" s="31" t="s">
        <v>42</v>
      </c>
      <c r="F29" s="31"/>
      <c r="G29" s="28"/>
      <c r="H29" s="29"/>
      <c r="I29" s="28"/>
      <c r="J29" s="91" t="s">
        <v>43</v>
      </c>
      <c r="K29" s="91"/>
      <c r="L29" s="91"/>
      <c r="M29" s="91"/>
      <c r="N29" s="91"/>
      <c r="O29" s="32"/>
      <c r="P29" s="30"/>
      <c r="Q29" s="28"/>
    </row>
    <row r="30" spans="2:17" x14ac:dyDescent="0.25">
      <c r="B30" s="28"/>
      <c r="C30" s="28"/>
      <c r="D30" s="28"/>
      <c r="E30" s="90" t="s">
        <v>31</v>
      </c>
      <c r="F30" s="90"/>
      <c r="G30" s="28"/>
      <c r="H30" s="29"/>
      <c r="I30" s="28"/>
      <c r="J30" s="91" t="s">
        <v>32</v>
      </c>
      <c r="K30" s="91"/>
      <c r="L30" s="91"/>
      <c r="M30" s="91"/>
      <c r="N30" s="91"/>
      <c r="O30" s="69"/>
      <c r="P30" s="30"/>
      <c r="Q30" s="28"/>
    </row>
  </sheetData>
  <mergeCells count="27">
    <mergeCell ref="E2:G2"/>
    <mergeCell ref="I2:M2"/>
    <mergeCell ref="E3:G3"/>
    <mergeCell ref="I3:M3"/>
    <mergeCell ref="B6:B8"/>
    <mergeCell ref="C6:C8"/>
    <mergeCell ref="D6:D8"/>
    <mergeCell ref="E6:E8"/>
    <mergeCell ref="F6:F8"/>
    <mergeCell ref="G6:G8"/>
    <mergeCell ref="P6:P8"/>
    <mergeCell ref="Q6:Q8"/>
    <mergeCell ref="I7:I8"/>
    <mergeCell ref="J7:J8"/>
    <mergeCell ref="K7:K8"/>
    <mergeCell ref="L7:L8"/>
    <mergeCell ref="M7:M8"/>
    <mergeCell ref="E30:F30"/>
    <mergeCell ref="J30:N30"/>
    <mergeCell ref="H6:H8"/>
    <mergeCell ref="I6:L6"/>
    <mergeCell ref="M6:O6"/>
    <mergeCell ref="N7:N8"/>
    <mergeCell ref="O7:O8"/>
    <mergeCell ref="E24:F24"/>
    <mergeCell ref="J24:N24"/>
    <mergeCell ref="J29:N29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01-15 ENERO</vt:lpstr>
      <vt:lpstr>16-31 ENERO</vt:lpstr>
      <vt:lpstr>01-15FEBRERO</vt:lpstr>
      <vt:lpstr>16-28FEBRERO</vt:lpstr>
      <vt:lpstr>01-15MARZO</vt:lpstr>
      <vt:lpstr>16-31MARZO</vt:lpstr>
      <vt:lpstr>01-15ABRIL</vt:lpstr>
      <vt:lpstr>16-30ABRIL</vt:lpstr>
      <vt:lpstr>01-15MAYO</vt:lpstr>
      <vt:lpstr>16-31MAYO</vt:lpstr>
      <vt:lpstr>01-15JUNIO</vt:lpstr>
      <vt:lpstr>16-30JUNIO</vt:lpstr>
      <vt:lpstr>COMPENSACIONES</vt:lpstr>
      <vt:lpstr>PRIMA VACACIONAL</vt:lpstr>
      <vt:lpstr>01-15JULIO</vt:lpstr>
      <vt:lpstr>16-31JULIO</vt:lpstr>
      <vt:lpstr>'01-15ABRIL'!Área_de_impresión</vt:lpstr>
      <vt:lpstr>'01-15FEBRERO'!Área_de_impresión</vt:lpstr>
      <vt:lpstr>'01-15JULIO'!Área_de_impresión</vt:lpstr>
      <vt:lpstr>'01-15JUNIO'!Área_de_impresión</vt:lpstr>
      <vt:lpstr>'01-15MARZO'!Área_de_impresión</vt:lpstr>
      <vt:lpstr>'01-15MAYO'!Área_de_impresión</vt:lpstr>
      <vt:lpstr>'16-28FEBRERO'!Área_de_impresión</vt:lpstr>
      <vt:lpstr>'16-30ABRIL'!Área_de_impresión</vt:lpstr>
      <vt:lpstr>'16-30JUNIO'!Área_de_impresión</vt:lpstr>
      <vt:lpstr>'16-31 ENERO'!Área_de_impresión</vt:lpstr>
      <vt:lpstr>'16-31JULIO'!Área_de_impresión</vt:lpstr>
      <vt:lpstr>'16-31MARZO'!Área_de_impresión</vt:lpstr>
      <vt:lpstr>'16-31MAYO'!Área_de_impresión</vt:lpstr>
      <vt:lpstr>COMPENSACIONES!Área_de_impresión</vt:lpstr>
      <vt:lpstr>'PRIMA VACACIONAL'!Área_de_impresión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Unidad de Transparencia San Diego de Alejandría</cp:lastModifiedBy>
  <cp:lastPrinted>2020-01-30T16:05:50Z</cp:lastPrinted>
  <dcterms:created xsi:type="dcterms:W3CDTF">2019-01-16T16:58:55Z</dcterms:created>
  <dcterms:modified xsi:type="dcterms:W3CDTF">2021-08-04T18:59:59Z</dcterms:modified>
</cp:coreProperties>
</file>