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0400" windowHeight="7620" firstSheet="17" activeTab="20"/>
  </bookViews>
  <sheets>
    <sheet name="01-15 ENERO" sheetId="29" r:id="rId1"/>
    <sheet name="16-31ENERO" sheetId="30" r:id="rId2"/>
    <sheet name="01-15FEBRERO" sheetId="31" r:id="rId3"/>
    <sheet name="16-28FEBRERO" sheetId="32" r:id="rId4"/>
    <sheet name="01-15MARZO" sheetId="33" r:id="rId5"/>
    <sheet name="16-31MARZO" sheetId="34" r:id="rId6"/>
    <sheet name="01-15ABRIL" sheetId="35" r:id="rId7"/>
    <sheet name="16-30ABRIL" sheetId="36" r:id="rId8"/>
    <sheet name="01-15MAYO" sheetId="37" r:id="rId9"/>
    <sheet name="16-31MAYO" sheetId="38" r:id="rId10"/>
    <sheet name="01-15JUNIO" sheetId="39" r:id="rId11"/>
    <sheet name="16-30JUNIO" sheetId="40" r:id="rId12"/>
    <sheet name="PRIMA VACACIONAL" sheetId="41" r:id="rId13"/>
    <sheet name="01-15JULIO" sheetId="42" r:id="rId14"/>
    <sheet name="16-31JULIO" sheetId="43" r:id="rId15"/>
    <sheet name="01-15 AGOSTO" sheetId="44" r:id="rId16"/>
    <sheet name="16-31 DE AGOSTO" sheetId="45" r:id="rId17"/>
    <sheet name="PRIMA VACACIONAL JUNIO" sheetId="46" r:id="rId18"/>
    <sheet name="01-15 SEPTIEMBRE" sheetId="47" r:id="rId19"/>
    <sheet name="16-30 SEPTIEMBRE" sheetId="48" r:id="rId20"/>
    <sheet name="AGUINALDO" sheetId="49" r:id="rId21"/>
  </sheets>
  <definedNames>
    <definedName name="_xlnm.Print_Area" localSheetId="0">'01-15 ENERO'!$A$2:$P$27</definedName>
    <definedName name="_xlnm.Print_Area" localSheetId="6">'01-15ABRIL'!$A$4:$P$28</definedName>
    <definedName name="_xlnm.Print_Area" localSheetId="2">'01-15FEBRERO'!$A$4:$P$28</definedName>
    <definedName name="_xlnm.Print_Area" localSheetId="13">'01-15JULIO'!$A$4:$P$28</definedName>
    <definedName name="_xlnm.Print_Area" localSheetId="4">'01-15MARZO'!$A$4:$P$28</definedName>
    <definedName name="_xlnm.Print_Area" localSheetId="8">'01-15MAYO'!$A$4:$P$28</definedName>
    <definedName name="_xlnm.Print_Area" localSheetId="7">'16-30ABRIL'!$A$4:$P$28</definedName>
    <definedName name="_xlnm.Print_Area" localSheetId="11">'16-30JUNIO'!$A$4:$P$28</definedName>
    <definedName name="_xlnm.Print_Area" localSheetId="1">'16-31ENERO'!$A$3:$P$27</definedName>
    <definedName name="_xlnm.Print_Area" localSheetId="14">'16-31JULIO'!$A$4:$P$28</definedName>
    <definedName name="_xlnm.Print_Area" localSheetId="5">'16-31MARZO'!$A$4:$P$28</definedName>
    <definedName name="_xlnm.Print_Area" localSheetId="9">'16-31MAYO'!$A$4:$P$28</definedName>
    <definedName name="_xlnm.Print_Area" localSheetId="12">'PRIMA VACACIONAL'!$A$4:$L$28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49" l="1"/>
  <c r="I21" i="49"/>
  <c r="J20" i="49"/>
  <c r="L20" i="49" s="1"/>
  <c r="J19" i="49"/>
  <c r="L19" i="49" s="1"/>
  <c r="J17" i="49"/>
  <c r="L17" i="49" s="1"/>
  <c r="J16" i="49"/>
  <c r="L16" i="49" s="1"/>
  <c r="J15" i="49"/>
  <c r="L15" i="49" s="1"/>
  <c r="J14" i="49"/>
  <c r="L14" i="49" s="1"/>
  <c r="J13" i="49"/>
  <c r="L13" i="49" s="1"/>
  <c r="J12" i="49"/>
  <c r="L12" i="49" s="1"/>
  <c r="J11" i="49"/>
  <c r="L11" i="49" s="1"/>
  <c r="J10" i="49"/>
  <c r="L10" i="49" s="1"/>
  <c r="L21" i="49" s="1"/>
  <c r="M19" i="48"/>
  <c r="L19" i="48"/>
  <c r="J19" i="48"/>
  <c r="I19" i="48"/>
  <c r="N18" i="48"/>
  <c r="K18" i="48"/>
  <c r="O18" i="48" s="1"/>
  <c r="N17" i="48"/>
  <c r="K17" i="48"/>
  <c r="O17" i="48" s="1"/>
  <c r="O16" i="48"/>
  <c r="N15" i="48"/>
  <c r="K15" i="48"/>
  <c r="O15" i="48" s="1"/>
  <c r="N14" i="48"/>
  <c r="K14" i="48"/>
  <c r="O14" i="48" s="1"/>
  <c r="N13" i="48"/>
  <c r="K13" i="48"/>
  <c r="O13" i="48" s="1"/>
  <c r="N11" i="48"/>
  <c r="K11" i="48"/>
  <c r="O11" i="48" s="1"/>
  <c r="N10" i="48"/>
  <c r="K10" i="48"/>
  <c r="O10" i="48" s="1"/>
  <c r="N9" i="48"/>
  <c r="K9" i="48"/>
  <c r="O9" i="48" s="1"/>
  <c r="N8" i="48"/>
  <c r="N19" i="48" s="1"/>
  <c r="K8" i="48"/>
  <c r="K19" i="48" s="1"/>
  <c r="M19" i="47"/>
  <c r="L19" i="47"/>
  <c r="J19" i="47"/>
  <c r="I19" i="47"/>
  <c r="N18" i="47"/>
  <c r="K18" i="47"/>
  <c r="O18" i="47" s="1"/>
  <c r="N17" i="47"/>
  <c r="K17" i="47"/>
  <c r="O17" i="47" s="1"/>
  <c r="O16" i="47"/>
  <c r="N15" i="47"/>
  <c r="K15" i="47"/>
  <c r="O15" i="47" s="1"/>
  <c r="N14" i="47"/>
  <c r="K14" i="47"/>
  <c r="O14" i="47" s="1"/>
  <c r="N13" i="47"/>
  <c r="K13" i="47"/>
  <c r="O13" i="47" s="1"/>
  <c r="N11" i="47"/>
  <c r="K11" i="47"/>
  <c r="O11" i="47" s="1"/>
  <c r="N10" i="47"/>
  <c r="K10" i="47"/>
  <c r="O10" i="47" s="1"/>
  <c r="N9" i="47"/>
  <c r="K9" i="47"/>
  <c r="O9" i="47" s="1"/>
  <c r="N8" i="47"/>
  <c r="N19" i="47" s="1"/>
  <c r="K8" i="47"/>
  <c r="K19" i="47" s="1"/>
  <c r="J21" i="46"/>
  <c r="I21" i="46"/>
  <c r="K20" i="46"/>
  <c r="J20" i="46"/>
  <c r="K19" i="46"/>
  <c r="J19" i="46"/>
  <c r="K18" i="46"/>
  <c r="J18" i="46"/>
  <c r="K17" i="46"/>
  <c r="J17" i="46"/>
  <c r="K16" i="46"/>
  <c r="J16" i="46"/>
  <c r="K15" i="46"/>
  <c r="J15" i="46"/>
  <c r="K14" i="46"/>
  <c r="J14" i="46"/>
  <c r="K13" i="46"/>
  <c r="J13" i="46"/>
  <c r="K12" i="46"/>
  <c r="J12" i="46"/>
  <c r="K11" i="46"/>
  <c r="J11" i="46"/>
  <c r="K10" i="46"/>
  <c r="K21" i="46" s="1"/>
  <c r="J10" i="46"/>
  <c r="M19" i="45"/>
  <c r="L19" i="45"/>
  <c r="J19" i="45"/>
  <c r="I19" i="45"/>
  <c r="N18" i="45"/>
  <c r="K18" i="45"/>
  <c r="O18" i="45" s="1"/>
  <c r="N17" i="45"/>
  <c r="K17" i="45"/>
  <c r="O17" i="45" s="1"/>
  <c r="O16" i="45"/>
  <c r="N15" i="45"/>
  <c r="K15" i="45"/>
  <c r="O15" i="45" s="1"/>
  <c r="N14" i="45"/>
  <c r="K14" i="45"/>
  <c r="O14" i="45" s="1"/>
  <c r="N13" i="45"/>
  <c r="K13" i="45"/>
  <c r="O13" i="45" s="1"/>
  <c r="N11" i="45"/>
  <c r="K11" i="45"/>
  <c r="O11" i="45" s="1"/>
  <c r="N10" i="45"/>
  <c r="K10" i="45"/>
  <c r="O10" i="45" s="1"/>
  <c r="N9" i="45"/>
  <c r="K9" i="45"/>
  <c r="O9" i="45" s="1"/>
  <c r="N8" i="45"/>
  <c r="N19" i="45" s="1"/>
  <c r="K8" i="45"/>
  <c r="K19" i="45" s="1"/>
  <c r="M19" i="44"/>
  <c r="L19" i="44"/>
  <c r="J19" i="44"/>
  <c r="I19" i="44"/>
  <c r="N18" i="44"/>
  <c r="K18" i="44"/>
  <c r="O18" i="44" s="1"/>
  <c r="N17" i="44"/>
  <c r="K17" i="44"/>
  <c r="O17" i="44" s="1"/>
  <c r="O16" i="44"/>
  <c r="N15" i="44"/>
  <c r="K15" i="44"/>
  <c r="O15" i="44" s="1"/>
  <c r="N14" i="44"/>
  <c r="K14" i="44"/>
  <c r="O14" i="44" s="1"/>
  <c r="N13" i="44"/>
  <c r="K13" i="44"/>
  <c r="O13" i="44" s="1"/>
  <c r="N11" i="44"/>
  <c r="K11" i="44"/>
  <c r="O11" i="44" s="1"/>
  <c r="N10" i="44"/>
  <c r="K10" i="44"/>
  <c r="O10" i="44" s="1"/>
  <c r="N9" i="44"/>
  <c r="K9" i="44"/>
  <c r="O9" i="44" s="1"/>
  <c r="N8" i="44"/>
  <c r="N19" i="44" s="1"/>
  <c r="K8" i="44"/>
  <c r="K19" i="44" s="1"/>
  <c r="O8" i="48" l="1"/>
  <c r="O19" i="48" s="1"/>
  <c r="O8" i="47"/>
  <c r="O19" i="47" s="1"/>
  <c r="O8" i="45"/>
  <c r="O19" i="45" s="1"/>
  <c r="O8" i="44"/>
  <c r="O19" i="44" s="1"/>
  <c r="M21" i="43" l="1"/>
  <c r="L21" i="43"/>
  <c r="J21" i="43"/>
  <c r="I21" i="43"/>
  <c r="N20" i="43"/>
  <c r="K20" i="43"/>
  <c r="O20" i="43" s="1"/>
  <c r="N19" i="43"/>
  <c r="K19" i="43"/>
  <c r="O19" i="43" s="1"/>
  <c r="O18" i="43"/>
  <c r="N17" i="43"/>
  <c r="K17" i="43"/>
  <c r="O17" i="43" s="1"/>
  <c r="N16" i="43"/>
  <c r="K16" i="43"/>
  <c r="O16" i="43" s="1"/>
  <c r="N15" i="43"/>
  <c r="K15" i="43"/>
  <c r="O15" i="43" s="1"/>
  <c r="N13" i="43"/>
  <c r="K13" i="43"/>
  <c r="O13" i="43" s="1"/>
  <c r="N12" i="43"/>
  <c r="K12" i="43"/>
  <c r="O12" i="43" s="1"/>
  <c r="N11" i="43"/>
  <c r="K11" i="43"/>
  <c r="O11" i="43" s="1"/>
  <c r="N10" i="43"/>
  <c r="N21" i="43" s="1"/>
  <c r="K10" i="43"/>
  <c r="K21" i="43" s="1"/>
  <c r="M21" i="42"/>
  <c r="L21" i="42"/>
  <c r="J21" i="42"/>
  <c r="I21" i="42"/>
  <c r="N20" i="42"/>
  <c r="K20" i="42"/>
  <c r="O20" i="42" s="1"/>
  <c r="N19" i="42"/>
  <c r="K19" i="42"/>
  <c r="O19" i="42" s="1"/>
  <c r="O18" i="42"/>
  <c r="N17" i="42"/>
  <c r="K17" i="42"/>
  <c r="O17" i="42" s="1"/>
  <c r="N16" i="42"/>
  <c r="K16" i="42"/>
  <c r="O16" i="42" s="1"/>
  <c r="N15" i="42"/>
  <c r="K15" i="42"/>
  <c r="O15" i="42" s="1"/>
  <c r="N13" i="42"/>
  <c r="K13" i="42"/>
  <c r="O13" i="42" s="1"/>
  <c r="N12" i="42"/>
  <c r="K12" i="42"/>
  <c r="O12" i="42" s="1"/>
  <c r="N11" i="42"/>
  <c r="K11" i="42"/>
  <c r="O11" i="42" s="1"/>
  <c r="N10" i="42"/>
  <c r="N21" i="42" s="1"/>
  <c r="K10" i="42"/>
  <c r="K21" i="42" s="1"/>
  <c r="I21" i="41"/>
  <c r="J20" i="41"/>
  <c r="K20" i="41" s="1"/>
  <c r="J19" i="41"/>
  <c r="K19" i="41" s="1"/>
  <c r="J18" i="41"/>
  <c r="K18" i="41" s="1"/>
  <c r="J17" i="41"/>
  <c r="K17" i="41" s="1"/>
  <c r="J16" i="41"/>
  <c r="K16" i="41" s="1"/>
  <c r="J15" i="41"/>
  <c r="K15" i="41" s="1"/>
  <c r="J14" i="41"/>
  <c r="K14" i="41" s="1"/>
  <c r="J13" i="41"/>
  <c r="K13" i="41" s="1"/>
  <c r="J12" i="41"/>
  <c r="K12" i="41" s="1"/>
  <c r="J11" i="41"/>
  <c r="K11" i="41" s="1"/>
  <c r="J10" i="41"/>
  <c r="J21" i="41" s="1"/>
  <c r="M21" i="40"/>
  <c r="L21" i="40"/>
  <c r="J21" i="40"/>
  <c r="I21" i="40"/>
  <c r="N20" i="40"/>
  <c r="K20" i="40"/>
  <c r="O20" i="40" s="1"/>
  <c r="N19" i="40"/>
  <c r="K19" i="40"/>
  <c r="O19" i="40" s="1"/>
  <c r="O18" i="40"/>
  <c r="N17" i="40"/>
  <c r="K17" i="40"/>
  <c r="O17" i="40" s="1"/>
  <c r="N16" i="40"/>
  <c r="K16" i="40"/>
  <c r="O16" i="40" s="1"/>
  <c r="N15" i="40"/>
  <c r="K15" i="40"/>
  <c r="O15" i="40" s="1"/>
  <c r="N13" i="40"/>
  <c r="K13" i="40"/>
  <c r="O13" i="40" s="1"/>
  <c r="N12" i="40"/>
  <c r="K12" i="40"/>
  <c r="O12" i="40" s="1"/>
  <c r="N11" i="40"/>
  <c r="K11" i="40"/>
  <c r="O11" i="40" s="1"/>
  <c r="N10" i="40"/>
  <c r="N21" i="40" s="1"/>
  <c r="K10" i="40"/>
  <c r="K21" i="40" s="1"/>
  <c r="M21" i="39"/>
  <c r="L21" i="39"/>
  <c r="J21" i="39"/>
  <c r="I21" i="39"/>
  <c r="N20" i="39"/>
  <c r="K20" i="39"/>
  <c r="O20" i="39" s="1"/>
  <c r="N19" i="39"/>
  <c r="K19" i="39"/>
  <c r="O19" i="39" s="1"/>
  <c r="O18" i="39"/>
  <c r="N17" i="39"/>
  <c r="K17" i="39"/>
  <c r="O17" i="39" s="1"/>
  <c r="N16" i="39"/>
  <c r="K16" i="39"/>
  <c r="O16" i="39" s="1"/>
  <c r="N15" i="39"/>
  <c r="K15" i="39"/>
  <c r="O15" i="39" s="1"/>
  <c r="N14" i="39"/>
  <c r="K14" i="39"/>
  <c r="N12" i="39"/>
  <c r="K12" i="39"/>
  <c r="O12" i="39" s="1"/>
  <c r="N11" i="39"/>
  <c r="K11" i="39"/>
  <c r="O11" i="39" s="1"/>
  <c r="N10" i="39"/>
  <c r="N21" i="39" s="1"/>
  <c r="K10" i="39"/>
  <c r="O10" i="39" s="1"/>
  <c r="O21" i="39" s="1"/>
  <c r="K21" i="39" l="1"/>
  <c r="O10" i="40"/>
  <c r="O21" i="40" s="1"/>
  <c r="K10" i="41"/>
  <c r="K21" i="41" s="1"/>
  <c r="O10" i="42"/>
  <c r="O21" i="42" s="1"/>
  <c r="O10" i="43"/>
  <c r="O21" i="43" s="1"/>
  <c r="M21" i="38"/>
  <c r="L21" i="38"/>
  <c r="J21" i="38"/>
  <c r="I21" i="38"/>
  <c r="N20" i="38"/>
  <c r="K20" i="38"/>
  <c r="O20" i="38" s="1"/>
  <c r="N19" i="38"/>
  <c r="K19" i="38"/>
  <c r="O19" i="38" s="1"/>
  <c r="O18" i="38"/>
  <c r="N17" i="38"/>
  <c r="K17" i="38"/>
  <c r="O17" i="38" s="1"/>
  <c r="N16" i="38"/>
  <c r="K16" i="38"/>
  <c r="O16" i="38" s="1"/>
  <c r="N15" i="38"/>
  <c r="K15" i="38"/>
  <c r="O15" i="38" s="1"/>
  <c r="N14" i="38"/>
  <c r="K14" i="38"/>
  <c r="N12" i="38"/>
  <c r="K12" i="38"/>
  <c r="O12" i="38" s="1"/>
  <c r="N11" i="38"/>
  <c r="K11" i="38"/>
  <c r="O11" i="38" s="1"/>
  <c r="N10" i="38"/>
  <c r="N21" i="38" s="1"/>
  <c r="K10" i="38"/>
  <c r="K21" i="38" s="1"/>
  <c r="M21" i="37"/>
  <c r="L21" i="37"/>
  <c r="J21" i="37"/>
  <c r="I21" i="37"/>
  <c r="N20" i="37"/>
  <c r="K20" i="37"/>
  <c r="O20" i="37" s="1"/>
  <c r="N19" i="37"/>
  <c r="K19" i="37"/>
  <c r="O19" i="37" s="1"/>
  <c r="O18" i="37"/>
  <c r="N17" i="37"/>
  <c r="K17" i="37"/>
  <c r="O17" i="37" s="1"/>
  <c r="N16" i="37"/>
  <c r="K16" i="37"/>
  <c r="O16" i="37" s="1"/>
  <c r="N15" i="37"/>
  <c r="K15" i="37"/>
  <c r="O15" i="37" s="1"/>
  <c r="N14" i="37"/>
  <c r="K14" i="37"/>
  <c r="N12" i="37"/>
  <c r="K12" i="37"/>
  <c r="O12" i="37" s="1"/>
  <c r="N11" i="37"/>
  <c r="K11" i="37"/>
  <c r="O11" i="37" s="1"/>
  <c r="N10" i="37"/>
  <c r="N21" i="37" s="1"/>
  <c r="K10" i="37"/>
  <c r="K21" i="37" s="1"/>
  <c r="M21" i="36"/>
  <c r="L21" i="36"/>
  <c r="J21" i="36"/>
  <c r="I21" i="36"/>
  <c r="N20" i="36"/>
  <c r="K20" i="36"/>
  <c r="O20" i="36" s="1"/>
  <c r="N19" i="36"/>
  <c r="K19" i="36"/>
  <c r="O19" i="36" s="1"/>
  <c r="O18" i="36"/>
  <c r="N17" i="36"/>
  <c r="K17" i="36"/>
  <c r="O17" i="36" s="1"/>
  <c r="N16" i="36"/>
  <c r="K16" i="36"/>
  <c r="O16" i="36" s="1"/>
  <c r="N15" i="36"/>
  <c r="K15" i="36"/>
  <c r="O15" i="36" s="1"/>
  <c r="N14" i="36"/>
  <c r="K14" i="36"/>
  <c r="N12" i="36"/>
  <c r="K12" i="36"/>
  <c r="O12" i="36" s="1"/>
  <c r="N11" i="36"/>
  <c r="N21" i="36" s="1"/>
  <c r="K11" i="36"/>
  <c r="O11" i="36" s="1"/>
  <c r="N10" i="36"/>
  <c r="K10" i="36"/>
  <c r="K21" i="36" s="1"/>
  <c r="M21" i="35"/>
  <c r="L21" i="35"/>
  <c r="J21" i="35"/>
  <c r="I21" i="35"/>
  <c r="N20" i="35"/>
  <c r="K20" i="35"/>
  <c r="O20" i="35" s="1"/>
  <c r="N19" i="35"/>
  <c r="K19" i="35"/>
  <c r="O19" i="35" s="1"/>
  <c r="O18" i="35"/>
  <c r="N17" i="35"/>
  <c r="K17" i="35"/>
  <c r="O17" i="35" s="1"/>
  <c r="N16" i="35"/>
  <c r="K16" i="35"/>
  <c r="O16" i="35" s="1"/>
  <c r="N15" i="35"/>
  <c r="K15" i="35"/>
  <c r="O15" i="35" s="1"/>
  <c r="N14" i="35"/>
  <c r="K14" i="35"/>
  <c r="N12" i="35"/>
  <c r="K12" i="35"/>
  <c r="O12" i="35" s="1"/>
  <c r="N11" i="35"/>
  <c r="N21" i="35" s="1"/>
  <c r="K11" i="35"/>
  <c r="O11" i="35" s="1"/>
  <c r="N10" i="35"/>
  <c r="K10" i="35"/>
  <c r="K21" i="35" s="1"/>
  <c r="O10" i="37" l="1"/>
  <c r="O21" i="37" s="1"/>
  <c r="O10" i="38"/>
  <c r="O21" i="38" s="1"/>
  <c r="O10" i="35"/>
  <c r="O21" i="35" s="1"/>
  <c r="O10" i="36"/>
  <c r="O21" i="36" s="1"/>
  <c r="M21" i="34" l="1"/>
  <c r="L21" i="34"/>
  <c r="J21" i="34"/>
  <c r="I21" i="34"/>
  <c r="N20" i="34"/>
  <c r="K20" i="34"/>
  <c r="O20" i="34" s="1"/>
  <c r="N19" i="34"/>
  <c r="K19" i="34"/>
  <c r="O19" i="34" s="1"/>
  <c r="O18" i="34"/>
  <c r="N17" i="34"/>
  <c r="K17" i="34"/>
  <c r="O17" i="34" s="1"/>
  <c r="N16" i="34"/>
  <c r="K16" i="34"/>
  <c r="O16" i="34" s="1"/>
  <c r="N15" i="34"/>
  <c r="K15" i="34"/>
  <c r="O15" i="34" s="1"/>
  <c r="N14" i="34"/>
  <c r="K14" i="34"/>
  <c r="N12" i="34"/>
  <c r="K12" i="34"/>
  <c r="O12" i="34" s="1"/>
  <c r="N11" i="34"/>
  <c r="K11" i="34"/>
  <c r="K21" i="34" s="1"/>
  <c r="N10" i="34"/>
  <c r="N21" i="34" s="1"/>
  <c r="K10" i="34"/>
  <c r="O10" i="34" s="1"/>
  <c r="O11" i="34" l="1"/>
  <c r="O21" i="34" s="1"/>
  <c r="M21" i="33" l="1"/>
  <c r="L21" i="33"/>
  <c r="J21" i="33"/>
  <c r="I21" i="33"/>
  <c r="N20" i="33"/>
  <c r="K20" i="33"/>
  <c r="O20" i="33" s="1"/>
  <c r="N19" i="33"/>
  <c r="K19" i="33"/>
  <c r="O19" i="33" s="1"/>
  <c r="O18" i="33"/>
  <c r="N17" i="33"/>
  <c r="K17" i="33"/>
  <c r="O17" i="33" s="1"/>
  <c r="N16" i="33"/>
  <c r="K16" i="33"/>
  <c r="O16" i="33" s="1"/>
  <c r="N15" i="33"/>
  <c r="K15" i="33"/>
  <c r="O15" i="33" s="1"/>
  <c r="N14" i="33"/>
  <c r="K14" i="33"/>
  <c r="N13" i="33"/>
  <c r="K13" i="33"/>
  <c r="N12" i="33"/>
  <c r="K12" i="33"/>
  <c r="O12" i="33" s="1"/>
  <c r="N11" i="33"/>
  <c r="K11" i="33"/>
  <c r="K21" i="33" s="1"/>
  <c r="N10" i="33"/>
  <c r="N21" i="33" s="1"/>
  <c r="K10" i="33"/>
  <c r="O10" i="33" s="1"/>
  <c r="M20" i="32"/>
  <c r="L20" i="32"/>
  <c r="J20" i="32"/>
  <c r="I20" i="32"/>
  <c r="N19" i="32"/>
  <c r="K19" i="32"/>
  <c r="O19" i="32" s="1"/>
  <c r="N18" i="32"/>
  <c r="K18" i="32"/>
  <c r="O18" i="32" s="1"/>
  <c r="O17" i="32"/>
  <c r="N16" i="32"/>
  <c r="K16" i="32"/>
  <c r="O16" i="32" s="1"/>
  <c r="N15" i="32"/>
  <c r="K15" i="32"/>
  <c r="O15" i="32" s="1"/>
  <c r="N14" i="32"/>
  <c r="K14" i="32"/>
  <c r="O14" i="32" s="1"/>
  <c r="N13" i="32"/>
  <c r="K13" i="32"/>
  <c r="O13" i="32" s="1"/>
  <c r="N12" i="32"/>
  <c r="K12" i="32"/>
  <c r="O12" i="32" s="1"/>
  <c r="N11" i="32"/>
  <c r="K11" i="32"/>
  <c r="O11" i="32" s="1"/>
  <c r="N10" i="32"/>
  <c r="N20" i="32" s="1"/>
  <c r="K10" i="32"/>
  <c r="K20" i="32" s="1"/>
  <c r="M20" i="31"/>
  <c r="L20" i="31"/>
  <c r="J20" i="31"/>
  <c r="I20" i="31"/>
  <c r="N19" i="31"/>
  <c r="K19" i="31"/>
  <c r="O19" i="31" s="1"/>
  <c r="N18" i="31"/>
  <c r="K18" i="31"/>
  <c r="O18" i="31" s="1"/>
  <c r="O17" i="31"/>
  <c r="N16" i="31"/>
  <c r="K16" i="31"/>
  <c r="O16" i="31" s="1"/>
  <c r="N15" i="31"/>
  <c r="K15" i="31"/>
  <c r="O15" i="31" s="1"/>
  <c r="N14" i="31"/>
  <c r="K14" i="31"/>
  <c r="O14" i="31" s="1"/>
  <c r="N13" i="31"/>
  <c r="K13" i="31"/>
  <c r="O13" i="31" s="1"/>
  <c r="N12" i="31"/>
  <c r="K12" i="31"/>
  <c r="O12" i="31" s="1"/>
  <c r="N11" i="31"/>
  <c r="K11" i="31"/>
  <c r="O11" i="31" s="1"/>
  <c r="N10" i="31"/>
  <c r="N20" i="31" s="1"/>
  <c r="K10" i="31"/>
  <c r="K20" i="31" s="1"/>
  <c r="M20" i="30"/>
  <c r="L20" i="30"/>
  <c r="J20" i="30"/>
  <c r="I20" i="30"/>
  <c r="N19" i="30"/>
  <c r="K19" i="30"/>
  <c r="O19" i="30" s="1"/>
  <c r="N18" i="30"/>
  <c r="K18" i="30"/>
  <c r="O18" i="30" s="1"/>
  <c r="O17" i="30"/>
  <c r="N16" i="30"/>
  <c r="K16" i="30"/>
  <c r="O16" i="30" s="1"/>
  <c r="N15" i="30"/>
  <c r="K15" i="30"/>
  <c r="O15" i="30" s="1"/>
  <c r="N14" i="30"/>
  <c r="K14" i="30"/>
  <c r="O14" i="30" s="1"/>
  <c r="N13" i="30"/>
  <c r="K13" i="30"/>
  <c r="O13" i="30" s="1"/>
  <c r="N12" i="30"/>
  <c r="K12" i="30"/>
  <c r="O12" i="30" s="1"/>
  <c r="N11" i="30"/>
  <c r="K11" i="30"/>
  <c r="O11" i="30" s="1"/>
  <c r="N10" i="30"/>
  <c r="N20" i="30" s="1"/>
  <c r="K10" i="30"/>
  <c r="K20" i="30" s="1"/>
  <c r="M20" i="29"/>
  <c r="L20" i="29"/>
  <c r="J20" i="29"/>
  <c r="I20" i="29"/>
  <c r="N19" i="29"/>
  <c r="K19" i="29"/>
  <c r="O19" i="29" s="1"/>
  <c r="N18" i="29"/>
  <c r="K18" i="29"/>
  <c r="O18" i="29" s="1"/>
  <c r="O17" i="29"/>
  <c r="N16" i="29"/>
  <c r="K16" i="29"/>
  <c r="O16" i="29" s="1"/>
  <c r="N15" i="29"/>
  <c r="K15" i="29"/>
  <c r="O15" i="29" s="1"/>
  <c r="N14" i="29"/>
  <c r="K14" i="29"/>
  <c r="O14" i="29" s="1"/>
  <c r="N13" i="29"/>
  <c r="K13" i="29"/>
  <c r="O13" i="29" s="1"/>
  <c r="N12" i="29"/>
  <c r="K12" i="29"/>
  <c r="O12" i="29" s="1"/>
  <c r="N11" i="29"/>
  <c r="K11" i="29"/>
  <c r="O11" i="29" s="1"/>
  <c r="N10" i="29"/>
  <c r="N20" i="29" s="1"/>
  <c r="K10" i="29"/>
  <c r="K20" i="29" s="1"/>
  <c r="O10" i="32" l="1"/>
  <c r="O20" i="32" s="1"/>
  <c r="O11" i="33"/>
  <c r="O21" i="33" s="1"/>
  <c r="O10" i="31"/>
  <c r="O20" i="31" s="1"/>
  <c r="O10" i="29"/>
  <c r="O20" i="29" s="1"/>
  <c r="O10" i="30"/>
  <c r="O20" i="30" s="1"/>
</calcChain>
</file>

<file path=xl/sharedStrings.xml><?xml version="1.0" encoding="utf-8"?>
<sst xmlns="http://schemas.openxmlformats.org/spreadsheetml/2006/main" count="1072" uniqueCount="80">
  <si>
    <t xml:space="preserve"> </t>
  </si>
  <si>
    <t>H. AYUNTAMIENTO CONSTITUCIONAL DE</t>
  </si>
  <si>
    <t>SAN DIEGO DE ALEJANDRIA, JALISCO</t>
  </si>
  <si>
    <t>NOMBRE</t>
  </si>
  <si>
    <t>NOMBRAMIENTO</t>
  </si>
  <si>
    <t>CURP</t>
  </si>
  <si>
    <t xml:space="preserve">                PERCEPCIONES</t>
  </si>
  <si>
    <t>RETENCIONES</t>
  </si>
  <si>
    <t>NETO A PAGAR</t>
  </si>
  <si>
    <t>FIRMA DE RECIBIDO</t>
  </si>
  <si>
    <t>CAPITULO</t>
  </si>
  <si>
    <t>CONCEPTO</t>
  </si>
  <si>
    <t>PARTIDA</t>
  </si>
  <si>
    <t>DIAS LABORADOS</t>
  </si>
  <si>
    <t>SUELDO QUINCENAL</t>
  </si>
  <si>
    <t>ABONOS A PRESTAMOS</t>
  </si>
  <si>
    <t>ISR A RETENER</t>
  </si>
  <si>
    <t>TOTAL RETENCIONES</t>
  </si>
  <si>
    <t>Mendoza Centeno Francisco Javier</t>
  </si>
  <si>
    <t>Regidor</t>
  </si>
  <si>
    <t>Lozano Vega Gabriela</t>
  </si>
  <si>
    <t>Gama Echeveste Manuel</t>
  </si>
  <si>
    <t>Barba Lopez Alma Elia</t>
  </si>
  <si>
    <t>Mena Alvares Alma Alicia</t>
  </si>
  <si>
    <t>Perez Aguirre Ma. Veronica</t>
  </si>
  <si>
    <t>Perez Davalos Jesus Ladislao</t>
  </si>
  <si>
    <t>Valadez Cano Nidia Grisel</t>
  </si>
  <si>
    <t>LICENCIA</t>
  </si>
  <si>
    <t>Padilla Rocha Maria Magdalena</t>
  </si>
  <si>
    <t>Esparza Segura Luis Angel</t>
  </si>
  <si>
    <t>SUMA SALA REGIDORES</t>
  </si>
  <si>
    <t xml:space="preserve">  Vo.Bo.</t>
  </si>
  <si>
    <t>MTRA. ALMA LIZZETTE DEL REFUGIO ANGEL CERRILLO</t>
  </si>
  <si>
    <t>LIC. JORGE ARTURO SILVA SILVA</t>
  </si>
  <si>
    <t>PRESIDENTE MUNICIPAL</t>
  </si>
  <si>
    <t>SINDICO</t>
  </si>
  <si>
    <t>SUBSIDIO AL EMPLEO</t>
  </si>
  <si>
    <t>TOTAL</t>
  </si>
  <si>
    <t xml:space="preserve">                              AUTORIZA</t>
  </si>
  <si>
    <t>NOMINA DE DIETAS DEL 01 AL 15 DE ENERO 2021</t>
  </si>
  <si>
    <t>NOMINA DE DIETAS DEL 16 AL 31 DE ENERO 2021</t>
  </si>
  <si>
    <t>NOMINA DE DIETAS DEL 01 AL 15 DE FEBRERO 2021</t>
  </si>
  <si>
    <t>NOMINA DE DIETAS DEL 16 AL 28 DE FEBRERO 2021</t>
  </si>
  <si>
    <t>NOMINA DE DIETAS DEL 01 AL 15 DE MARZO 2021</t>
  </si>
  <si>
    <t>Regidor Suplente</t>
  </si>
  <si>
    <t xml:space="preserve">    </t>
  </si>
  <si>
    <t>Barba López Alma Elia</t>
  </si>
  <si>
    <t>Pérez Aguirre Ma. Veronica</t>
  </si>
  <si>
    <t>Pérez Davalos Jesus Ladislao</t>
  </si>
  <si>
    <t xml:space="preserve">     DRA. ALMA ELIA BARBA LÓPEZ</t>
  </si>
  <si>
    <t>PRESIDENTA MUNICIPAL INTERINA</t>
  </si>
  <si>
    <t>LIC. MARÍA ALEJANDRA TRUJILLO VELÁZQUEZ</t>
  </si>
  <si>
    <t>Hernández Rios María Guadalupe</t>
  </si>
  <si>
    <t>NOMINA DE DIETAS DEL 16 AL 31 DE MARZO 2021</t>
  </si>
  <si>
    <t>Hernandez Rios Maria Guadalupe</t>
  </si>
  <si>
    <t xml:space="preserve">     DRA. ALMA ELIA BARBA LOPEZ</t>
  </si>
  <si>
    <t>LIC. MARIA ALEJANDRA TRUJILLO VELAZQUEZ</t>
  </si>
  <si>
    <t>NOMINA DE DIETAS DEL 01 AL 15 DE ABRIL 2021</t>
  </si>
  <si>
    <t>NOMINA DE DIETAS DEL 16 AL 30 DE ABRIL 2021</t>
  </si>
  <si>
    <t>NOMINA DE DIETAS DEL 01 AL 15 DE MAYO 2021</t>
  </si>
  <si>
    <t>NOMINA DE DIETAS DEL 16 AL 31 DE MAYO 2021</t>
  </si>
  <si>
    <t>NOMINA DE DIETAS DEL 01 AL 15 DE JUNIO 2021</t>
  </si>
  <si>
    <t>NOMINA DE DIETAS DEL 16 AL 30 DE JUNIO 2021</t>
  </si>
  <si>
    <t xml:space="preserve">     MTRA. ALMA LIZZETTE DEL REFUGIO ANGEL CERRILLO</t>
  </si>
  <si>
    <t>PRIMA VACACIONAL</t>
  </si>
  <si>
    <t>DEL 01 DE ENERO  AL 30 DE JUNIO 2021</t>
  </si>
  <si>
    <t>MESES LABORADOS</t>
  </si>
  <si>
    <t>SUELDO DIARIO</t>
  </si>
  <si>
    <t>NOMINA DE DIETAS DEL 01 AL 15 DE JULIO 2021</t>
  </si>
  <si>
    <t>NOMINA DE DIETAS DEL 16 AL 31 DE JULIO 2021</t>
  </si>
  <si>
    <t>NOMINA DE DIETAS DEL 01 AL 15 DE AGOSTO 2021</t>
  </si>
  <si>
    <t>NOMINA DE DIETAS DEL 16 AL 31 DE AGOSTO 2021</t>
  </si>
  <si>
    <t>NOMINA DE DIETAS DEL 01 AL 15 DE SEPTIEMBRE 2021</t>
  </si>
  <si>
    <t>NOMINA DE DIETAS DEL 16 AL 30 DE SEPTIEMBRE 2021</t>
  </si>
  <si>
    <t xml:space="preserve">                                   NOMINA DE AGUINALDOS  2020</t>
  </si>
  <si>
    <t>NOMINA DE AGUINALDOS 2021</t>
  </si>
  <si>
    <t>DEL 01 ENERO AL 30 DE SEPTIEMBRE DE 2021</t>
  </si>
  <si>
    <t xml:space="preserve">MESES LABORADOS </t>
  </si>
  <si>
    <t>DIAS DE AGUINALDO</t>
  </si>
  <si>
    <t>TOTAL DE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</si>
</sst>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.5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9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2" xfId="1" applyBorder="1"/>
    <xf numFmtId="0" fontId="2" fillId="0" borderId="2" xfId="1" applyFont="1" applyBorder="1" applyAlignment="1">
      <alignment horizont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2" xfId="1" applyBorder="1" applyAlignment="1">
      <alignment horizontal="center"/>
    </xf>
    <xf numFmtId="43" fontId="1" fillId="0" borderId="2" xfId="2" applyFont="1" applyBorder="1"/>
    <xf numFmtId="43" fontId="2" fillId="0" borderId="2" xfId="1" applyNumberFormat="1" applyFont="1" applyBorder="1"/>
    <xf numFmtId="0" fontId="1" fillId="0" borderId="2" xfId="0" applyFont="1" applyBorder="1"/>
    <xf numFmtId="43" fontId="10" fillId="0" borderId="2" xfId="1" applyNumberFormat="1" applyFont="1" applyBorder="1" applyAlignment="1">
      <alignment horizontal="center"/>
    </xf>
    <xf numFmtId="0" fontId="7" fillId="2" borderId="2" xfId="1" applyFont="1" applyFill="1" applyBorder="1"/>
    <xf numFmtId="0" fontId="8" fillId="2" borderId="2" xfId="1" applyFont="1" applyFill="1" applyBorder="1"/>
    <xf numFmtId="0" fontId="11" fillId="2" borderId="2" xfId="1" applyFont="1" applyFill="1" applyBorder="1"/>
    <xf numFmtId="43" fontId="6" fillId="2" borderId="2" xfId="2" applyFont="1" applyFill="1" applyBorder="1"/>
    <xf numFmtId="43" fontId="5" fillId="2" borderId="2" xfId="2" applyFont="1" applyFill="1" applyBorder="1"/>
    <xf numFmtId="0" fontId="6" fillId="0" borderId="0" xfId="1" applyFont="1"/>
    <xf numFmtId="43" fontId="6" fillId="0" borderId="0" xfId="2" applyFont="1" applyFill="1" applyBorder="1"/>
    <xf numFmtId="43" fontId="1" fillId="0" borderId="0" xfId="2" applyFill="1" applyBorder="1"/>
    <xf numFmtId="43" fontId="6" fillId="0" borderId="0" xfId="1" applyNumberFormat="1" applyFont="1"/>
    <xf numFmtId="0" fontId="6" fillId="0" borderId="9" xfId="1" applyFont="1" applyBorder="1"/>
    <xf numFmtId="43" fontId="7" fillId="0" borderId="9" xfId="2" applyFont="1" applyFill="1" applyBorder="1"/>
    <xf numFmtId="43" fontId="7" fillId="0" borderId="0" xfId="2" applyFont="1" applyFill="1" applyBorder="1"/>
    <xf numFmtId="0" fontId="4" fillId="0" borderId="9" xfId="1" applyFont="1" applyBorder="1"/>
    <xf numFmtId="0" fontId="6" fillId="0" borderId="0" xfId="1" applyFont="1" applyAlignment="1">
      <alignment horizontal="center"/>
    </xf>
    <xf numFmtId="43" fontId="0" fillId="0" borderId="0" xfId="0" applyNumberForma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8" xfId="0" applyFont="1" applyBorder="1" applyProtection="1"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43" fontId="6" fillId="0" borderId="0" xfId="1" applyNumberFormat="1" applyFont="1" applyAlignment="1">
      <alignment horizontal="center" wrapText="1"/>
    </xf>
    <xf numFmtId="0" fontId="6" fillId="0" borderId="0" xfId="1" applyFont="1" applyBorder="1" applyAlignment="1">
      <alignment horizontal="left"/>
    </xf>
    <xf numFmtId="0" fontId="1" fillId="0" borderId="8" xfId="0" applyFont="1" applyBorder="1" applyAlignment="1" applyProtection="1">
      <protection locked="0"/>
    </xf>
    <xf numFmtId="0" fontId="0" fillId="0" borderId="0" xfId="0" applyAlignment="1"/>
    <xf numFmtId="0" fontId="4" fillId="0" borderId="0" xfId="1" applyFont="1" applyAlignment="1"/>
    <xf numFmtId="0" fontId="6" fillId="0" borderId="0" xfId="1" applyFont="1" applyAlignment="1"/>
    <xf numFmtId="43" fontId="6" fillId="0" borderId="0" xfId="1" applyNumberFormat="1" applyFont="1" applyAlignment="1">
      <alignment wrapText="1"/>
    </xf>
    <xf numFmtId="43" fontId="6" fillId="0" borderId="0" xfId="1" applyNumberFormat="1" applyFont="1" applyAlignment="1">
      <alignment horizontal="center" wrapText="1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3" fontId="8" fillId="0" borderId="1" xfId="2" applyFont="1" applyFill="1" applyBorder="1" applyAlignment="1">
      <alignment horizontal="center" vertical="center" wrapText="1"/>
    </xf>
    <xf numFmtId="43" fontId="8" fillId="0" borderId="7" xfId="2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43" fontId="8" fillId="0" borderId="6" xfId="2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wrapText="1"/>
    </xf>
    <xf numFmtId="2" fontId="1" fillId="0" borderId="2" xfId="2" applyNumberFormat="1" applyFont="1" applyBorder="1"/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</xdr:row>
      <xdr:rowOff>28575</xdr:rowOff>
    </xdr:from>
    <xdr:to>
      <xdr:col>3</xdr:col>
      <xdr:colOff>695325</xdr:colOff>
      <xdr:row>5</xdr:row>
      <xdr:rowOff>213027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E873E468-AA9F-4263-AD09-98368422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219075"/>
          <a:ext cx="2114551" cy="984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687ED40C-5232-4DBF-8A24-21F493DC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EE0E587B-F097-4202-B1B0-471C0049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C5FD9E77-1E8D-4F43-AD92-F9AC1D85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1F9F8C48-ED36-4C7E-83BC-111A34F5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4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7121F32-B98A-433F-9191-E78415B5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FB727A59-847C-4527-803D-A0F4AA25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A5F6C36A-2100-4E39-85CE-B581FD9D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E602FB84-0701-4E93-B0EC-AB7C2FCB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1F9F8C48-ED36-4C7E-83BC-111A34F5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4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4CD3D859-D909-47EB-816F-A9D82E98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2</xdr:row>
      <xdr:rowOff>85725</xdr:rowOff>
    </xdr:from>
    <xdr:to>
      <xdr:col>3</xdr:col>
      <xdr:colOff>695325</xdr:colOff>
      <xdr:row>5</xdr:row>
      <xdr:rowOff>213027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86EDFB20-02DA-438F-8E5F-9E6F63A4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466725"/>
          <a:ext cx="2114551" cy="736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3</xdr:col>
      <xdr:colOff>685800</xdr:colOff>
      <xdr:row>6</xdr:row>
      <xdr:rowOff>127302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AEFC0A8C-C209-4046-85BA-E47F526A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38125"/>
          <a:ext cx="2171700" cy="1108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B400E97F-FE83-4C35-97D0-98681F16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104774</xdr:colOff>
      <xdr:row>2</xdr:row>
      <xdr:rowOff>85725</xdr:rowOff>
    </xdr:from>
    <xdr:to>
      <xdr:col>3</xdr:col>
      <xdr:colOff>695325</xdr:colOff>
      <xdr:row>5</xdr:row>
      <xdr:rowOff>213027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A9E6DC31-F342-4706-848B-97D81A33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466725"/>
          <a:ext cx="2114551" cy="736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6C3D6C10-72AB-4E9C-895A-E2D5E0D7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CF84A21A-0E5A-4553-ABE1-5B7C6391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104774</xdr:colOff>
      <xdr:row>2</xdr:row>
      <xdr:rowOff>85725</xdr:rowOff>
    </xdr:from>
    <xdr:to>
      <xdr:col>3</xdr:col>
      <xdr:colOff>695325</xdr:colOff>
      <xdr:row>5</xdr:row>
      <xdr:rowOff>213027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C385EAA4-C49B-40B8-8936-57187404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466725"/>
          <a:ext cx="2114551" cy="736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300E0309-5386-4FD4-80FA-290DE9F5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735DDB7C-7F74-443B-BC51-187B2514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3EB59458-FEB9-4CA9-90FF-D706D512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BFD4CD32-3CF5-4618-87E1-E3B2029A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28576</xdr:rowOff>
    </xdr:from>
    <xdr:to>
      <xdr:col>3</xdr:col>
      <xdr:colOff>733424</xdr:colOff>
      <xdr:row>5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E9279EA6-3C1B-43C9-A941-40DF0DCC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0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topLeftCell="F1" zoomScaleNormal="100" workbookViewId="0">
      <selection activeCell="R14" sqref="R14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39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6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12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19" si="0">I11-J11</f>
        <v>7998</v>
      </c>
      <c r="L11" s="14"/>
      <c r="M11" s="14">
        <v>998</v>
      </c>
      <c r="N11" s="14">
        <f t="shared" ref="N11:N19" si="1">M11</f>
        <v>998</v>
      </c>
      <c r="O11" s="14">
        <f t="shared" ref="O11:O19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25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>
        <v>15</v>
      </c>
      <c r="I13" s="14">
        <v>7998</v>
      </c>
      <c r="J13" s="14"/>
      <c r="K13" s="14">
        <f t="shared" si="0"/>
        <v>7998</v>
      </c>
      <c r="L13" s="14"/>
      <c r="M13" s="14">
        <v>998</v>
      </c>
      <c r="N13" s="14">
        <f t="shared" si="1"/>
        <v>998</v>
      </c>
      <c r="O13" s="14">
        <f t="shared" si="2"/>
        <v>7000</v>
      </c>
      <c r="P13" s="15"/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23</v>
      </c>
      <c r="F14" s="11" t="s">
        <v>19</v>
      </c>
      <c r="G14" s="10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f t="shared" si="2"/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24</v>
      </c>
      <c r="F15" s="11" t="s">
        <v>19</v>
      </c>
      <c r="G15" s="16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25</v>
      </c>
      <c r="F16" s="11" t="s">
        <v>19</v>
      </c>
      <c r="G16" s="10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3">
      <c r="B17" s="13">
        <v>1000</v>
      </c>
      <c r="C17" s="13">
        <v>1100</v>
      </c>
      <c r="D17" s="9">
        <v>111</v>
      </c>
      <c r="E17" s="10" t="s">
        <v>26</v>
      </c>
      <c r="F17" s="11" t="s">
        <v>19</v>
      </c>
      <c r="G17" s="16"/>
      <c r="H17" s="13"/>
      <c r="I17" s="14"/>
      <c r="J17" s="14"/>
      <c r="K17" s="14">
        <v>0</v>
      </c>
      <c r="L17" s="14"/>
      <c r="M17" s="14">
        <v>0</v>
      </c>
      <c r="N17" s="14">
        <v>0</v>
      </c>
      <c r="O17" s="14">
        <f>K17-N17</f>
        <v>0</v>
      </c>
      <c r="P17" s="17" t="s">
        <v>27</v>
      </c>
    </row>
    <row r="18" spans="2:16" ht="35.1" customHeight="1" x14ac:dyDescent="0.25">
      <c r="B18" s="13">
        <v>1000</v>
      </c>
      <c r="C18" s="13">
        <v>1100</v>
      </c>
      <c r="D18" s="9">
        <v>111</v>
      </c>
      <c r="E18" s="10" t="s">
        <v>28</v>
      </c>
      <c r="F18" s="11" t="s">
        <v>19</v>
      </c>
      <c r="G18" s="16"/>
      <c r="H18" s="13">
        <v>15</v>
      </c>
      <c r="I18" s="14">
        <v>7998</v>
      </c>
      <c r="J18" s="14"/>
      <c r="K18" s="14">
        <f t="shared" ref="K18" si="3">I18-J18</f>
        <v>7998</v>
      </c>
      <c r="L18" s="14"/>
      <c r="M18" s="14">
        <v>998</v>
      </c>
      <c r="N18" s="14">
        <f t="shared" ref="N18" si="4">M18</f>
        <v>998</v>
      </c>
      <c r="O18" s="14">
        <f t="shared" ref="O18" si="5">K18-N18</f>
        <v>7000</v>
      </c>
      <c r="P18" s="10"/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29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si="0"/>
        <v>7998</v>
      </c>
      <c r="L19" s="14"/>
      <c r="M19" s="14">
        <v>998</v>
      </c>
      <c r="N19" s="14">
        <f t="shared" si="1"/>
        <v>998</v>
      </c>
      <c r="O19" s="14">
        <f t="shared" si="2"/>
        <v>7000</v>
      </c>
      <c r="P19" s="10"/>
    </row>
    <row r="20" spans="2:16" ht="35.1" customHeight="1" x14ac:dyDescent="0.25">
      <c r="B20" s="18"/>
      <c r="C20" s="18"/>
      <c r="D20" s="18"/>
      <c r="E20" s="18" t="s">
        <v>30</v>
      </c>
      <c r="F20" s="19"/>
      <c r="G20" s="20"/>
      <c r="H20" s="21"/>
      <c r="I20" s="22">
        <f>SUM(I10:I19)</f>
        <v>71982</v>
      </c>
      <c r="J20" s="22">
        <f t="shared" ref="J20:O20" si="6">SUM(J10:J19)</f>
        <v>0</v>
      </c>
      <c r="K20" s="22">
        <f t="shared" si="6"/>
        <v>71982</v>
      </c>
      <c r="L20" s="22">
        <f t="shared" si="6"/>
        <v>0</v>
      </c>
      <c r="M20" s="22">
        <f t="shared" si="6"/>
        <v>8982</v>
      </c>
      <c r="N20" s="22">
        <f t="shared" si="6"/>
        <v>8982</v>
      </c>
      <c r="O20" s="22">
        <f t="shared" si="6"/>
        <v>63000</v>
      </c>
      <c r="P20" s="18"/>
    </row>
    <row r="22" spans="2:16" x14ac:dyDescent="0.25">
      <c r="B22" s="1"/>
      <c r="C22" s="1"/>
      <c r="D22" s="1"/>
      <c r="E22" s="23" t="s">
        <v>38</v>
      </c>
      <c r="F22" s="23"/>
      <c r="G22" s="23"/>
      <c r="H22" s="24"/>
      <c r="I22" s="24"/>
      <c r="J22" s="24" t="s">
        <v>31</v>
      </c>
      <c r="K22" s="25"/>
      <c r="L22" s="25"/>
      <c r="M22" s="1"/>
      <c r="N22" s="1"/>
      <c r="O22" s="1"/>
      <c r="P22" s="1"/>
    </row>
    <row r="23" spans="2:16" x14ac:dyDescent="0.25">
      <c r="B23" s="1"/>
      <c r="C23" s="1"/>
      <c r="D23" s="1"/>
      <c r="E23" s="23"/>
      <c r="F23" s="23"/>
      <c r="G23" s="26"/>
      <c r="H23" s="24"/>
      <c r="I23" s="24"/>
      <c r="J23" s="24"/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ht="18" x14ac:dyDescent="0.25">
      <c r="B25" s="1"/>
      <c r="C25" s="1"/>
      <c r="D25" s="1"/>
      <c r="E25" s="30"/>
      <c r="F25" s="27"/>
      <c r="G25" s="26"/>
      <c r="H25" s="24"/>
      <c r="I25" s="28"/>
      <c r="J25" s="28"/>
      <c r="K25" s="28"/>
      <c r="L25" s="29"/>
      <c r="M25" s="1"/>
      <c r="N25" s="1"/>
      <c r="O25" s="1"/>
      <c r="P25" s="1"/>
    </row>
    <row r="26" spans="2:16" x14ac:dyDescent="0.25">
      <c r="B26" s="1"/>
      <c r="C26" s="1"/>
      <c r="D26" s="1"/>
      <c r="E26" s="23" t="s">
        <v>32</v>
      </c>
      <c r="F26" s="23"/>
      <c r="G26" s="23"/>
      <c r="H26" s="24"/>
      <c r="I26" s="24" t="s">
        <v>33</v>
      </c>
      <c r="J26" s="24"/>
      <c r="K26" s="25"/>
      <c r="L26" s="25"/>
      <c r="M26" s="1"/>
      <c r="N26" s="1"/>
      <c r="O26" s="1"/>
      <c r="P26" s="1"/>
    </row>
    <row r="27" spans="2:16" x14ac:dyDescent="0.25">
      <c r="B27" s="1"/>
      <c r="C27" s="1"/>
      <c r="D27" s="1"/>
      <c r="E27" s="31" t="s">
        <v>34</v>
      </c>
      <c r="F27" s="23"/>
      <c r="G27" s="23"/>
      <c r="H27" s="23"/>
      <c r="I27" s="47" t="s">
        <v>35</v>
      </c>
      <c r="J27" s="47"/>
      <c r="K27" s="47"/>
      <c r="L27" s="47"/>
      <c r="M27" s="1"/>
      <c r="N27" s="1"/>
      <c r="O27" s="1"/>
      <c r="P27" s="1"/>
    </row>
  </sheetData>
  <mergeCells count="21"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  <mergeCell ref="I27:L27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5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topLeftCell="F1" workbookViewId="0">
      <selection activeCell="G10" sqref="G10:G21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60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6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37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20" si="0">I11-J11</f>
        <v>7998</v>
      </c>
      <c r="L11" s="14"/>
      <c r="M11" s="14">
        <v>998</v>
      </c>
      <c r="N11" s="14">
        <f t="shared" ref="N11:N20" si="1">M11</f>
        <v>998</v>
      </c>
      <c r="O11" s="14">
        <f t="shared" ref="O11:O20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3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/>
      <c r="I13" s="14"/>
      <c r="J13" s="14"/>
      <c r="K13" s="14"/>
      <c r="L13" s="14"/>
      <c r="M13" s="14"/>
      <c r="N13" s="14"/>
      <c r="O13" s="14"/>
      <c r="P13" s="17" t="s">
        <v>27</v>
      </c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54</v>
      </c>
      <c r="F14" s="11" t="s">
        <v>44</v>
      </c>
      <c r="G14" s="10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23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24</v>
      </c>
      <c r="F16" s="11" t="s">
        <v>19</v>
      </c>
      <c r="G16" s="16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25</v>
      </c>
      <c r="F17" s="11" t="s">
        <v>19</v>
      </c>
      <c r="G17" s="10"/>
      <c r="H17" s="13">
        <v>15</v>
      </c>
      <c r="I17" s="14">
        <v>7998</v>
      </c>
      <c r="J17" s="14"/>
      <c r="K17" s="14">
        <f t="shared" si="0"/>
        <v>7998</v>
      </c>
      <c r="L17" s="14"/>
      <c r="M17" s="14">
        <v>998</v>
      </c>
      <c r="N17" s="14">
        <f t="shared" si="1"/>
        <v>998</v>
      </c>
      <c r="O17" s="14">
        <f t="shared" si="2"/>
        <v>7000</v>
      </c>
      <c r="P17" s="15"/>
    </row>
    <row r="18" spans="2:16" ht="35.1" customHeight="1" x14ac:dyDescent="0.3">
      <c r="B18" s="13">
        <v>1000</v>
      </c>
      <c r="C18" s="13">
        <v>1100</v>
      </c>
      <c r="D18" s="9">
        <v>111</v>
      </c>
      <c r="E18" s="10" t="s">
        <v>26</v>
      </c>
      <c r="F18" s="11" t="s">
        <v>19</v>
      </c>
      <c r="G18" s="16"/>
      <c r="H18" s="13"/>
      <c r="I18" s="14"/>
      <c r="J18" s="14"/>
      <c r="K18" s="14">
        <v>0</v>
      </c>
      <c r="L18" s="14"/>
      <c r="M18" s="14">
        <v>0</v>
      </c>
      <c r="N18" s="14">
        <v>0</v>
      </c>
      <c r="O18" s="14">
        <f>K18-N18</f>
        <v>0</v>
      </c>
      <c r="P18" s="17" t="s">
        <v>27</v>
      </c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28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ref="K19" si="3">I19-J19</f>
        <v>7998</v>
      </c>
      <c r="L19" s="14"/>
      <c r="M19" s="14">
        <v>998</v>
      </c>
      <c r="N19" s="14">
        <f t="shared" ref="N19" si="4">M19</f>
        <v>998</v>
      </c>
      <c r="O19" s="14">
        <f t="shared" ref="O19" si="5">K19-N19</f>
        <v>7000</v>
      </c>
      <c r="P19" s="10"/>
    </row>
    <row r="20" spans="2:16" ht="35.1" customHeight="1" x14ac:dyDescent="0.25">
      <c r="B20" s="13">
        <v>1000</v>
      </c>
      <c r="C20" s="13">
        <v>1100</v>
      </c>
      <c r="D20" s="9">
        <v>111</v>
      </c>
      <c r="E20" s="10" t="s">
        <v>29</v>
      </c>
      <c r="F20" s="11" t="s">
        <v>19</v>
      </c>
      <c r="G20" s="16"/>
      <c r="H20" s="13">
        <v>15</v>
      </c>
      <c r="I20" s="14">
        <v>7998</v>
      </c>
      <c r="J20" s="14"/>
      <c r="K20" s="14">
        <f t="shared" si="0"/>
        <v>7998</v>
      </c>
      <c r="L20" s="14"/>
      <c r="M20" s="14">
        <v>998</v>
      </c>
      <c r="N20" s="14">
        <f t="shared" si="1"/>
        <v>998</v>
      </c>
      <c r="O20" s="14">
        <f t="shared" si="2"/>
        <v>7000</v>
      </c>
      <c r="P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71982</v>
      </c>
      <c r="J21" s="22">
        <f t="shared" ref="J21:O21" si="6">SUM(J10:J20)</f>
        <v>0</v>
      </c>
      <c r="K21" s="22">
        <f t="shared" si="6"/>
        <v>71982</v>
      </c>
      <c r="L21" s="22">
        <f t="shared" si="6"/>
        <v>0</v>
      </c>
      <c r="M21" s="22">
        <f t="shared" si="6"/>
        <v>8982</v>
      </c>
      <c r="N21" s="22">
        <f t="shared" si="6"/>
        <v>8982</v>
      </c>
      <c r="O21" s="22">
        <f t="shared" si="6"/>
        <v>63000</v>
      </c>
      <c r="P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 t="s">
        <v>45</v>
      </c>
      <c r="L26" s="29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55</v>
      </c>
      <c r="F27" s="23"/>
      <c r="G27" s="23"/>
      <c r="H27" s="24"/>
      <c r="I27" s="24" t="s">
        <v>56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36" t="s">
        <v>34</v>
      </c>
      <c r="F28" s="23"/>
      <c r="G28" s="23"/>
      <c r="H28" s="23"/>
      <c r="I28" s="47" t="s">
        <v>35</v>
      </c>
      <c r="J28" s="47"/>
      <c r="K28" s="47"/>
      <c r="L28" s="47"/>
      <c r="M28" s="1"/>
      <c r="N28" s="1"/>
      <c r="O28" s="1"/>
      <c r="P28" s="1"/>
    </row>
  </sheetData>
  <mergeCells count="21"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  <mergeCell ref="I28:L28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5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topLeftCell="A7" workbookViewId="0">
      <selection activeCell="G10" sqref="G10:G20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61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41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42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20" si="0">I11-J11</f>
        <v>7998</v>
      </c>
      <c r="L11" s="14"/>
      <c r="M11" s="14">
        <v>998</v>
      </c>
      <c r="N11" s="14">
        <f t="shared" ref="N11:N20" si="1">M11</f>
        <v>998</v>
      </c>
      <c r="O11" s="14">
        <f t="shared" ref="O11:O20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3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/>
      <c r="I13" s="14"/>
      <c r="J13" s="14"/>
      <c r="K13" s="14"/>
      <c r="L13" s="14"/>
      <c r="M13" s="14"/>
      <c r="N13" s="14"/>
      <c r="O13" s="14"/>
      <c r="P13" s="17" t="s">
        <v>27</v>
      </c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54</v>
      </c>
      <c r="F14" s="11" t="s">
        <v>44</v>
      </c>
      <c r="G14" s="10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23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24</v>
      </c>
      <c r="F16" s="11" t="s">
        <v>19</v>
      </c>
      <c r="G16" s="16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25</v>
      </c>
      <c r="F17" s="11" t="s">
        <v>19</v>
      </c>
      <c r="G17" s="10"/>
      <c r="H17" s="13">
        <v>15</v>
      </c>
      <c r="I17" s="14">
        <v>7998</v>
      </c>
      <c r="J17" s="14"/>
      <c r="K17" s="14">
        <f t="shared" si="0"/>
        <v>7998</v>
      </c>
      <c r="L17" s="14"/>
      <c r="M17" s="14">
        <v>998</v>
      </c>
      <c r="N17" s="14">
        <f t="shared" si="1"/>
        <v>998</v>
      </c>
      <c r="O17" s="14">
        <f t="shared" si="2"/>
        <v>7000</v>
      </c>
      <c r="P17" s="15"/>
    </row>
    <row r="18" spans="2:16" ht="35.1" customHeight="1" x14ac:dyDescent="0.3">
      <c r="B18" s="13">
        <v>1000</v>
      </c>
      <c r="C18" s="13">
        <v>1100</v>
      </c>
      <c r="D18" s="9">
        <v>111</v>
      </c>
      <c r="E18" s="10" t="s">
        <v>26</v>
      </c>
      <c r="F18" s="11" t="s">
        <v>19</v>
      </c>
      <c r="G18" s="16"/>
      <c r="H18" s="13"/>
      <c r="I18" s="14"/>
      <c r="J18" s="14"/>
      <c r="K18" s="14">
        <v>0</v>
      </c>
      <c r="L18" s="14"/>
      <c r="M18" s="14">
        <v>0</v>
      </c>
      <c r="N18" s="14">
        <v>0</v>
      </c>
      <c r="O18" s="14">
        <f>K18-N18</f>
        <v>0</v>
      </c>
      <c r="P18" s="17" t="s">
        <v>27</v>
      </c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28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ref="K19" si="3">I19-J19</f>
        <v>7998</v>
      </c>
      <c r="L19" s="14"/>
      <c r="M19" s="14">
        <v>998</v>
      </c>
      <c r="N19" s="14">
        <f t="shared" ref="N19" si="4">M19</f>
        <v>998</v>
      </c>
      <c r="O19" s="14">
        <f t="shared" ref="O19" si="5">K19-N19</f>
        <v>7000</v>
      </c>
      <c r="P19" s="10"/>
    </row>
    <row r="20" spans="2:16" ht="35.1" customHeight="1" x14ac:dyDescent="0.25">
      <c r="B20" s="13">
        <v>1000</v>
      </c>
      <c r="C20" s="13">
        <v>1100</v>
      </c>
      <c r="D20" s="9">
        <v>111</v>
      </c>
      <c r="E20" s="10" t="s">
        <v>29</v>
      </c>
      <c r="F20" s="11" t="s">
        <v>19</v>
      </c>
      <c r="G20" s="16"/>
      <c r="H20" s="13">
        <v>15</v>
      </c>
      <c r="I20" s="14">
        <v>7998</v>
      </c>
      <c r="J20" s="14"/>
      <c r="K20" s="14">
        <f t="shared" si="0"/>
        <v>7998</v>
      </c>
      <c r="L20" s="14"/>
      <c r="M20" s="14">
        <v>998</v>
      </c>
      <c r="N20" s="14">
        <f t="shared" si="1"/>
        <v>998</v>
      </c>
      <c r="O20" s="14">
        <f t="shared" si="2"/>
        <v>7000</v>
      </c>
      <c r="P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71982</v>
      </c>
      <c r="J21" s="22">
        <f t="shared" ref="J21:O21" si="6">SUM(J10:J20)</f>
        <v>0</v>
      </c>
      <c r="K21" s="22">
        <f t="shared" si="6"/>
        <v>71982</v>
      </c>
      <c r="L21" s="22">
        <f t="shared" si="6"/>
        <v>0</v>
      </c>
      <c r="M21" s="22">
        <f t="shared" si="6"/>
        <v>8982</v>
      </c>
      <c r="N21" s="22">
        <f t="shared" si="6"/>
        <v>8982</v>
      </c>
      <c r="O21" s="22">
        <f t="shared" si="6"/>
        <v>63000</v>
      </c>
      <c r="P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 t="s">
        <v>45</v>
      </c>
      <c r="L26" s="29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55</v>
      </c>
      <c r="F27" s="23"/>
      <c r="G27" s="23"/>
      <c r="H27" s="24"/>
      <c r="I27" s="24" t="s">
        <v>33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38" t="s">
        <v>34</v>
      </c>
      <c r="F28" s="23"/>
      <c r="G28" s="23"/>
      <c r="H28" s="23"/>
      <c r="I28" s="47" t="s">
        <v>35</v>
      </c>
      <c r="J28" s="47"/>
      <c r="K28" s="47"/>
      <c r="L28" s="47"/>
      <c r="M28" s="1"/>
      <c r="N28" s="1"/>
      <c r="O28" s="1"/>
      <c r="P28" s="1"/>
    </row>
    <row r="32" spans="2:16" x14ac:dyDescent="0.25">
      <c r="I32" s="43"/>
    </row>
  </sheetData>
  <mergeCells count="21"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  <mergeCell ref="I28:L28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5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G10" sqref="G10:G20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62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41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42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20" si="0">I11-J11</f>
        <v>7998</v>
      </c>
      <c r="L11" s="14"/>
      <c r="M11" s="14">
        <v>998</v>
      </c>
      <c r="N11" s="14">
        <f t="shared" ref="N11:N20" si="1">M11</f>
        <v>998</v>
      </c>
      <c r="O11" s="14">
        <f t="shared" ref="O11:O20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3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>
        <v>15</v>
      </c>
      <c r="I13" s="14">
        <v>7998</v>
      </c>
      <c r="J13" s="14"/>
      <c r="K13" s="14">
        <f t="shared" si="0"/>
        <v>7998</v>
      </c>
      <c r="L13" s="14"/>
      <c r="M13" s="14">
        <v>998</v>
      </c>
      <c r="N13" s="14">
        <f t="shared" si="1"/>
        <v>998</v>
      </c>
      <c r="O13" s="14">
        <f t="shared" si="2"/>
        <v>7000</v>
      </c>
      <c r="P13" s="17"/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54</v>
      </c>
      <c r="F14" s="11" t="s">
        <v>44</v>
      </c>
      <c r="G14" s="10"/>
      <c r="H14" s="13"/>
      <c r="I14" s="14"/>
      <c r="J14" s="14"/>
      <c r="K14" s="14"/>
      <c r="L14" s="14"/>
      <c r="M14" s="14"/>
      <c r="N14" s="14"/>
      <c r="O14" s="14"/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23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24</v>
      </c>
      <c r="F16" s="11" t="s">
        <v>19</v>
      </c>
      <c r="G16" s="16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25</v>
      </c>
      <c r="F17" s="11" t="s">
        <v>19</v>
      </c>
      <c r="G17" s="10"/>
      <c r="H17" s="13">
        <v>15</v>
      </c>
      <c r="I17" s="14">
        <v>7998</v>
      </c>
      <c r="J17" s="14"/>
      <c r="K17" s="14">
        <f t="shared" si="0"/>
        <v>7998</v>
      </c>
      <c r="L17" s="14"/>
      <c r="M17" s="14">
        <v>998</v>
      </c>
      <c r="N17" s="14">
        <f t="shared" si="1"/>
        <v>998</v>
      </c>
      <c r="O17" s="14">
        <f t="shared" si="2"/>
        <v>7000</v>
      </c>
      <c r="P17" s="15"/>
    </row>
    <row r="18" spans="2:16" ht="35.1" customHeight="1" x14ac:dyDescent="0.3">
      <c r="B18" s="13">
        <v>1000</v>
      </c>
      <c r="C18" s="13">
        <v>1100</v>
      </c>
      <c r="D18" s="9">
        <v>111</v>
      </c>
      <c r="E18" s="10" t="s">
        <v>26</v>
      </c>
      <c r="F18" s="11" t="s">
        <v>19</v>
      </c>
      <c r="G18" s="16"/>
      <c r="H18" s="13"/>
      <c r="I18" s="14"/>
      <c r="J18" s="14"/>
      <c r="K18" s="14">
        <v>0</v>
      </c>
      <c r="L18" s="14"/>
      <c r="M18" s="14">
        <v>0</v>
      </c>
      <c r="N18" s="14">
        <v>0</v>
      </c>
      <c r="O18" s="14">
        <f>K18-N18</f>
        <v>0</v>
      </c>
      <c r="P18" s="17" t="s">
        <v>27</v>
      </c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28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ref="K19" si="3">I19-J19</f>
        <v>7998</v>
      </c>
      <c r="L19" s="14"/>
      <c r="M19" s="14">
        <v>998</v>
      </c>
      <c r="N19" s="14">
        <f t="shared" ref="N19" si="4">M19</f>
        <v>998</v>
      </c>
      <c r="O19" s="14">
        <f t="shared" ref="O19" si="5">K19-N19</f>
        <v>7000</v>
      </c>
      <c r="P19" s="10"/>
    </row>
    <row r="20" spans="2:16" ht="35.1" customHeight="1" x14ac:dyDescent="0.25">
      <c r="B20" s="13">
        <v>1000</v>
      </c>
      <c r="C20" s="13">
        <v>1100</v>
      </c>
      <c r="D20" s="9">
        <v>111</v>
      </c>
      <c r="E20" s="10" t="s">
        <v>29</v>
      </c>
      <c r="F20" s="11" t="s">
        <v>19</v>
      </c>
      <c r="G20" s="16"/>
      <c r="H20" s="13">
        <v>15</v>
      </c>
      <c r="I20" s="14">
        <v>7998</v>
      </c>
      <c r="J20" s="14"/>
      <c r="K20" s="14">
        <f t="shared" si="0"/>
        <v>7998</v>
      </c>
      <c r="L20" s="14"/>
      <c r="M20" s="14">
        <v>998</v>
      </c>
      <c r="N20" s="14">
        <f t="shared" si="1"/>
        <v>998</v>
      </c>
      <c r="O20" s="14">
        <f t="shared" si="2"/>
        <v>7000</v>
      </c>
      <c r="P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71982</v>
      </c>
      <c r="J21" s="22">
        <f t="shared" ref="J21:O21" si="6">SUM(J10:J20)</f>
        <v>0</v>
      </c>
      <c r="K21" s="22">
        <f t="shared" si="6"/>
        <v>71982</v>
      </c>
      <c r="L21" s="22">
        <f t="shared" si="6"/>
        <v>0</v>
      </c>
      <c r="M21" s="22">
        <f t="shared" si="6"/>
        <v>8982</v>
      </c>
      <c r="N21" s="22">
        <f t="shared" si="6"/>
        <v>8982</v>
      </c>
      <c r="O21" s="22">
        <f t="shared" si="6"/>
        <v>63000</v>
      </c>
      <c r="P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 t="s">
        <v>45</v>
      </c>
      <c r="L26" s="29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63</v>
      </c>
      <c r="F27" s="23"/>
      <c r="G27" s="23"/>
      <c r="H27" s="24"/>
      <c r="I27" s="24" t="s">
        <v>33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38" t="s">
        <v>34</v>
      </c>
      <c r="F28" s="23"/>
      <c r="G28" s="23"/>
      <c r="H28" s="23"/>
      <c r="I28" s="47" t="s">
        <v>35</v>
      </c>
      <c r="J28" s="47"/>
      <c r="K28" s="47"/>
      <c r="L28" s="47"/>
      <c r="M28" s="1"/>
      <c r="N28" s="1"/>
      <c r="O28" s="1"/>
      <c r="P28" s="1"/>
    </row>
    <row r="32" spans="2:16" x14ac:dyDescent="0.25">
      <c r="I32" s="43"/>
    </row>
  </sheetData>
  <mergeCells count="21"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  <mergeCell ref="I28:L28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5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workbookViewId="0">
      <selection activeCell="G10" sqref="G10:G21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2" max="12" width="33.85546875" customWidth="1"/>
    <col min="15" max="15" width="11.5703125" bestFit="1" customWidth="1"/>
    <col min="16" max="16" width="35.140625" customWidth="1"/>
  </cols>
  <sheetData>
    <row r="1" spans="2:16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6" ht="18" x14ac:dyDescent="0.25">
      <c r="B4" s="1"/>
      <c r="C4" s="1"/>
      <c r="D4" s="1"/>
      <c r="E4" s="1"/>
      <c r="F4" s="2"/>
      <c r="G4" s="3"/>
      <c r="H4" s="1"/>
      <c r="I4" s="61" t="s">
        <v>64</v>
      </c>
      <c r="J4" s="61"/>
      <c r="K4" s="61"/>
      <c r="L4" s="44"/>
      <c r="M4" s="44"/>
      <c r="N4" s="1"/>
      <c r="O4" s="1"/>
      <c r="P4" s="1"/>
    </row>
    <row r="5" spans="2:16" ht="18" x14ac:dyDescent="0.25">
      <c r="B5" s="4"/>
      <c r="C5" s="4"/>
      <c r="D5" s="4"/>
      <c r="E5" s="61" t="s">
        <v>1</v>
      </c>
      <c r="F5" s="61"/>
      <c r="G5" s="61"/>
      <c r="H5" s="61" t="s">
        <v>65</v>
      </c>
      <c r="I5" s="61"/>
      <c r="J5" s="61"/>
      <c r="K5" s="61"/>
      <c r="L5" s="61"/>
      <c r="M5" s="44"/>
      <c r="N5" s="44"/>
      <c r="O5" s="44"/>
      <c r="P5" s="4"/>
    </row>
    <row r="6" spans="2:16" ht="18" x14ac:dyDescent="0.25">
      <c r="B6" s="5"/>
      <c r="C6" s="6"/>
      <c r="D6" s="41"/>
      <c r="E6" s="61" t="s">
        <v>2</v>
      </c>
      <c r="F6" s="61"/>
      <c r="G6" s="61"/>
      <c r="H6" s="45"/>
      <c r="I6" s="45"/>
      <c r="J6" s="45"/>
      <c r="K6" s="45"/>
      <c r="L6" s="45"/>
      <c r="M6" s="45"/>
      <c r="N6" s="45"/>
      <c r="O6" s="45"/>
      <c r="P6" s="6"/>
    </row>
    <row r="7" spans="2:16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57" t="s">
        <v>66</v>
      </c>
      <c r="I7" s="59" t="s">
        <v>14</v>
      </c>
      <c r="J7" s="59" t="s">
        <v>67</v>
      </c>
      <c r="K7" s="51" t="s">
        <v>8</v>
      </c>
      <c r="L7" s="54" t="s">
        <v>9</v>
      </c>
    </row>
    <row r="8" spans="2:16" ht="15" customHeight="1" x14ac:dyDescent="0.25">
      <c r="B8" s="63"/>
      <c r="C8" s="64"/>
      <c r="D8" s="63"/>
      <c r="E8" s="66"/>
      <c r="F8" s="68"/>
      <c r="G8" s="52"/>
      <c r="H8" s="69"/>
      <c r="I8" s="68"/>
      <c r="J8" s="68"/>
      <c r="K8" s="52"/>
      <c r="L8" s="55"/>
    </row>
    <row r="9" spans="2:16" x14ac:dyDescent="0.25">
      <c r="B9" s="63"/>
      <c r="C9" s="64"/>
      <c r="D9" s="63"/>
      <c r="E9" s="67"/>
      <c r="F9" s="60"/>
      <c r="G9" s="53"/>
      <c r="H9" s="58"/>
      <c r="I9" s="60"/>
      <c r="J9" s="60"/>
      <c r="K9" s="53"/>
      <c r="L9" s="56"/>
    </row>
    <row r="10" spans="2:16" ht="35.1" customHeight="1" x14ac:dyDescent="0.25">
      <c r="B10" s="9">
        <v>1000</v>
      </c>
      <c r="C10" s="9">
        <v>1300</v>
      </c>
      <c r="D10" s="9">
        <v>132</v>
      </c>
      <c r="E10" s="10" t="s">
        <v>18</v>
      </c>
      <c r="F10" s="11" t="s">
        <v>19</v>
      </c>
      <c r="G10" s="42"/>
      <c r="H10" s="13">
        <v>6</v>
      </c>
      <c r="I10" s="14">
        <v>7998</v>
      </c>
      <c r="J10" s="14">
        <f t="shared" ref="J10:J19" si="0">I10/15</f>
        <v>533.20000000000005</v>
      </c>
      <c r="K10" s="14">
        <f>J10*10*0.25</f>
        <v>1333</v>
      </c>
      <c r="L10" s="15"/>
      <c r="M10" s="32"/>
    </row>
    <row r="11" spans="2:16" ht="35.1" customHeight="1" x14ac:dyDescent="0.25">
      <c r="B11" s="13">
        <v>1000</v>
      </c>
      <c r="C11" s="9">
        <v>1300</v>
      </c>
      <c r="D11" s="9">
        <v>132</v>
      </c>
      <c r="E11" s="10" t="s">
        <v>20</v>
      </c>
      <c r="F11" s="11" t="s">
        <v>19</v>
      </c>
      <c r="G11" s="16"/>
      <c r="H11" s="13">
        <v>6</v>
      </c>
      <c r="I11" s="14">
        <v>7998</v>
      </c>
      <c r="J11" s="14">
        <f t="shared" si="0"/>
        <v>533.20000000000005</v>
      </c>
      <c r="K11" s="14">
        <f t="shared" ref="K11:K12" si="1">J11*10*0.25</f>
        <v>1333</v>
      </c>
      <c r="L11" s="15"/>
    </row>
    <row r="12" spans="2:16" ht="35.1" customHeight="1" x14ac:dyDescent="0.25">
      <c r="B12" s="13">
        <v>1000</v>
      </c>
      <c r="C12" s="9">
        <v>1300</v>
      </c>
      <c r="D12" s="9">
        <v>132</v>
      </c>
      <c r="E12" s="10" t="s">
        <v>21</v>
      </c>
      <c r="F12" s="11" t="s">
        <v>19</v>
      </c>
      <c r="G12" s="10"/>
      <c r="H12" s="13">
        <v>6</v>
      </c>
      <c r="I12" s="14">
        <v>7998</v>
      </c>
      <c r="J12" s="14">
        <f t="shared" si="0"/>
        <v>533.20000000000005</v>
      </c>
      <c r="K12" s="14">
        <f t="shared" si="1"/>
        <v>1333</v>
      </c>
      <c r="L12" s="15"/>
    </row>
    <row r="13" spans="2:16" ht="35.1" customHeight="1" x14ac:dyDescent="0.3">
      <c r="B13" s="13">
        <v>1000</v>
      </c>
      <c r="C13" s="9">
        <v>1300</v>
      </c>
      <c r="D13" s="9">
        <v>132</v>
      </c>
      <c r="E13" s="10" t="s">
        <v>22</v>
      </c>
      <c r="F13" s="11" t="s">
        <v>19</v>
      </c>
      <c r="G13" s="10"/>
      <c r="H13" s="13">
        <v>3</v>
      </c>
      <c r="I13" s="14">
        <v>7998</v>
      </c>
      <c r="J13" s="14">
        <f t="shared" si="0"/>
        <v>533.20000000000005</v>
      </c>
      <c r="K13" s="14">
        <f>J13*5*0.25</f>
        <v>666.5</v>
      </c>
      <c r="L13" s="17"/>
    </row>
    <row r="14" spans="2:16" ht="35.1" customHeight="1" x14ac:dyDescent="0.25">
      <c r="B14" s="13">
        <v>1000</v>
      </c>
      <c r="C14" s="9">
        <v>1300</v>
      </c>
      <c r="D14" s="9">
        <v>132</v>
      </c>
      <c r="E14" s="10" t="s">
        <v>54</v>
      </c>
      <c r="F14" s="11" t="s">
        <v>44</v>
      </c>
      <c r="G14" s="10"/>
      <c r="H14" s="13">
        <v>3</v>
      </c>
      <c r="I14" s="14">
        <v>7998</v>
      </c>
      <c r="J14" s="14">
        <f t="shared" si="0"/>
        <v>533.20000000000005</v>
      </c>
      <c r="K14" s="14">
        <f>J14*5*0.25</f>
        <v>666.5</v>
      </c>
      <c r="L14" s="15"/>
    </row>
    <row r="15" spans="2:16" ht="35.1" customHeight="1" x14ac:dyDescent="0.25">
      <c r="B15" s="13">
        <v>1000</v>
      </c>
      <c r="C15" s="9">
        <v>1300</v>
      </c>
      <c r="D15" s="9">
        <v>132</v>
      </c>
      <c r="E15" s="10" t="s">
        <v>23</v>
      </c>
      <c r="F15" s="11" t="s">
        <v>19</v>
      </c>
      <c r="G15" s="10"/>
      <c r="H15" s="13">
        <v>6</v>
      </c>
      <c r="I15" s="14">
        <v>7998</v>
      </c>
      <c r="J15" s="14">
        <f t="shared" si="0"/>
        <v>533.20000000000005</v>
      </c>
      <c r="K15" s="14">
        <f>J15*10*0.25</f>
        <v>1333</v>
      </c>
      <c r="L15" s="15"/>
    </row>
    <row r="16" spans="2:16" ht="35.1" customHeight="1" x14ac:dyDescent="0.25">
      <c r="B16" s="13">
        <v>1000</v>
      </c>
      <c r="C16" s="9">
        <v>1300</v>
      </c>
      <c r="D16" s="9">
        <v>132</v>
      </c>
      <c r="E16" s="10" t="s">
        <v>24</v>
      </c>
      <c r="F16" s="11" t="s">
        <v>19</v>
      </c>
      <c r="G16" s="16"/>
      <c r="H16" s="13">
        <v>6</v>
      </c>
      <c r="I16" s="14">
        <v>7998</v>
      </c>
      <c r="J16" s="14">
        <f t="shared" si="0"/>
        <v>533.20000000000005</v>
      </c>
      <c r="K16" s="14">
        <f t="shared" ref="K16:K20" si="2">J16*10*0.25</f>
        <v>1333</v>
      </c>
      <c r="L16" s="15"/>
    </row>
    <row r="17" spans="2:16" ht="35.1" customHeight="1" x14ac:dyDescent="0.25">
      <c r="B17" s="13">
        <v>1000</v>
      </c>
      <c r="C17" s="9">
        <v>1300</v>
      </c>
      <c r="D17" s="9">
        <v>132</v>
      </c>
      <c r="E17" s="10" t="s">
        <v>25</v>
      </c>
      <c r="F17" s="11" t="s">
        <v>19</v>
      </c>
      <c r="G17" s="10"/>
      <c r="H17" s="13">
        <v>6</v>
      </c>
      <c r="I17" s="14">
        <v>7998</v>
      </c>
      <c r="J17" s="14">
        <f t="shared" si="0"/>
        <v>533.20000000000005</v>
      </c>
      <c r="K17" s="14">
        <f t="shared" si="2"/>
        <v>1333</v>
      </c>
      <c r="L17" s="15"/>
    </row>
    <row r="18" spans="2:16" ht="35.1" customHeight="1" x14ac:dyDescent="0.3">
      <c r="B18" s="13">
        <v>1000</v>
      </c>
      <c r="C18" s="9">
        <v>1300</v>
      </c>
      <c r="D18" s="9">
        <v>132</v>
      </c>
      <c r="E18" s="10" t="s">
        <v>26</v>
      </c>
      <c r="F18" s="11" t="s">
        <v>19</v>
      </c>
      <c r="G18" s="16"/>
      <c r="H18" s="13"/>
      <c r="I18" s="14"/>
      <c r="J18" s="14">
        <f t="shared" si="0"/>
        <v>0</v>
      </c>
      <c r="K18" s="14">
        <f t="shared" si="2"/>
        <v>0</v>
      </c>
      <c r="L18" s="17" t="s">
        <v>27</v>
      </c>
    </row>
    <row r="19" spans="2:16" ht="35.1" customHeight="1" x14ac:dyDescent="0.25">
      <c r="B19" s="13">
        <v>1000</v>
      </c>
      <c r="C19" s="9">
        <v>1300</v>
      </c>
      <c r="D19" s="9">
        <v>132</v>
      </c>
      <c r="E19" s="10" t="s">
        <v>28</v>
      </c>
      <c r="F19" s="11" t="s">
        <v>19</v>
      </c>
      <c r="G19" s="16"/>
      <c r="H19" s="13">
        <v>6</v>
      </c>
      <c r="I19" s="14">
        <v>7998</v>
      </c>
      <c r="J19" s="14">
        <f t="shared" si="0"/>
        <v>533.20000000000005</v>
      </c>
      <c r="K19" s="14">
        <f t="shared" si="2"/>
        <v>1333</v>
      </c>
      <c r="L19" s="10"/>
    </row>
    <row r="20" spans="2:16" ht="35.1" customHeight="1" x14ac:dyDescent="0.25">
      <c r="B20" s="13">
        <v>1000</v>
      </c>
      <c r="C20" s="9">
        <v>1300</v>
      </c>
      <c r="D20" s="9">
        <v>132</v>
      </c>
      <c r="E20" s="10" t="s">
        <v>29</v>
      </c>
      <c r="F20" s="11" t="s">
        <v>19</v>
      </c>
      <c r="G20" s="16"/>
      <c r="H20" s="13">
        <v>6</v>
      </c>
      <c r="I20" s="14">
        <v>7998</v>
      </c>
      <c r="J20" s="14">
        <f>I20/15</f>
        <v>533.20000000000005</v>
      </c>
      <c r="K20" s="14">
        <f t="shared" si="2"/>
        <v>1333</v>
      </c>
      <c r="L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79980</v>
      </c>
      <c r="J21" s="22">
        <f t="shared" ref="J21:K21" si="3">SUM(J10:J20)</f>
        <v>5331.9999999999991</v>
      </c>
      <c r="K21" s="22">
        <f t="shared" si="3"/>
        <v>11997</v>
      </c>
      <c r="L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 t="s">
        <v>45</v>
      </c>
      <c r="L26" s="29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63</v>
      </c>
      <c r="F27" s="23"/>
      <c r="G27" s="23"/>
      <c r="H27" s="24"/>
      <c r="I27" s="24" t="s">
        <v>33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62" t="s">
        <v>34</v>
      </c>
      <c r="F28" s="62"/>
      <c r="G28" s="23"/>
      <c r="H28" s="23"/>
      <c r="I28" s="47" t="s">
        <v>35</v>
      </c>
      <c r="J28" s="47"/>
      <c r="K28" s="47"/>
      <c r="L28" s="46"/>
      <c r="M28" s="1"/>
      <c r="N28" s="1"/>
      <c r="O28" s="1"/>
      <c r="P28" s="1"/>
    </row>
    <row r="32" spans="2:16" x14ac:dyDescent="0.25">
      <c r="I32" s="43"/>
    </row>
  </sheetData>
  <mergeCells count="17">
    <mergeCell ref="B7:B9"/>
    <mergeCell ref="C7:C9"/>
    <mergeCell ref="D7:D9"/>
    <mergeCell ref="E7:E9"/>
    <mergeCell ref="F7:F9"/>
    <mergeCell ref="E28:F28"/>
    <mergeCell ref="I28:K28"/>
    <mergeCell ref="I4:K4"/>
    <mergeCell ref="E5:G5"/>
    <mergeCell ref="H5:L5"/>
    <mergeCell ref="E6:G6"/>
    <mergeCell ref="G7:G9"/>
    <mergeCell ref="H7:H9"/>
    <mergeCell ref="I7:I9"/>
    <mergeCell ref="J7:J9"/>
    <mergeCell ref="K7:K9"/>
    <mergeCell ref="L7:L9"/>
  </mergeCells>
  <pageMargins left="0.7" right="0.7" top="0.75" bottom="0.75" header="0.3" footer="0.3"/>
  <pageSetup paperSize="5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G10" sqref="G10:G21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68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41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42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20" si="0">I11-J11</f>
        <v>7998</v>
      </c>
      <c r="L11" s="14"/>
      <c r="M11" s="14">
        <v>998</v>
      </c>
      <c r="N11" s="14">
        <f t="shared" ref="N11:N20" si="1">M11</f>
        <v>998</v>
      </c>
      <c r="O11" s="14">
        <f t="shared" ref="O11:O20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3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>
        <v>15</v>
      </c>
      <c r="I13" s="14">
        <v>7998</v>
      </c>
      <c r="J13" s="14"/>
      <c r="K13" s="14">
        <f t="shared" si="0"/>
        <v>7998</v>
      </c>
      <c r="L13" s="14"/>
      <c r="M13" s="14">
        <v>998</v>
      </c>
      <c r="N13" s="14">
        <f t="shared" si="1"/>
        <v>998</v>
      </c>
      <c r="O13" s="14">
        <f t="shared" si="2"/>
        <v>7000</v>
      </c>
      <c r="P13" s="17"/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54</v>
      </c>
      <c r="F14" s="11" t="s">
        <v>44</v>
      </c>
      <c r="G14" s="10"/>
      <c r="H14" s="13"/>
      <c r="I14" s="14"/>
      <c r="J14" s="14"/>
      <c r="K14" s="14"/>
      <c r="L14" s="14"/>
      <c r="M14" s="14"/>
      <c r="N14" s="14"/>
      <c r="O14" s="14"/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23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24</v>
      </c>
      <c r="F16" s="11" t="s">
        <v>19</v>
      </c>
      <c r="G16" s="16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25</v>
      </c>
      <c r="F17" s="11" t="s">
        <v>19</v>
      </c>
      <c r="G17" s="10"/>
      <c r="H17" s="13">
        <v>15</v>
      </c>
      <c r="I17" s="14">
        <v>7998</v>
      </c>
      <c r="J17" s="14"/>
      <c r="K17" s="14">
        <f t="shared" si="0"/>
        <v>7998</v>
      </c>
      <c r="L17" s="14"/>
      <c r="M17" s="14">
        <v>998</v>
      </c>
      <c r="N17" s="14">
        <f t="shared" si="1"/>
        <v>998</v>
      </c>
      <c r="O17" s="14">
        <f t="shared" si="2"/>
        <v>7000</v>
      </c>
      <c r="P17" s="15"/>
    </row>
    <row r="18" spans="2:16" ht="35.1" customHeight="1" x14ac:dyDescent="0.3">
      <c r="B18" s="13">
        <v>1000</v>
      </c>
      <c r="C18" s="13">
        <v>1100</v>
      </c>
      <c r="D18" s="9">
        <v>111</v>
      </c>
      <c r="E18" s="10" t="s">
        <v>26</v>
      </c>
      <c r="F18" s="11" t="s">
        <v>19</v>
      </c>
      <c r="G18" s="16"/>
      <c r="H18" s="13"/>
      <c r="I18" s="14"/>
      <c r="J18" s="14"/>
      <c r="K18" s="14">
        <v>0</v>
      </c>
      <c r="L18" s="14"/>
      <c r="M18" s="14">
        <v>0</v>
      </c>
      <c r="N18" s="14">
        <v>0</v>
      </c>
      <c r="O18" s="14">
        <f>K18-N18</f>
        <v>0</v>
      </c>
      <c r="P18" s="17" t="s">
        <v>27</v>
      </c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28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ref="K19" si="3">I19-J19</f>
        <v>7998</v>
      </c>
      <c r="L19" s="14"/>
      <c r="M19" s="14">
        <v>998</v>
      </c>
      <c r="N19" s="14">
        <f t="shared" ref="N19" si="4">M19</f>
        <v>998</v>
      </c>
      <c r="O19" s="14">
        <f t="shared" ref="O19" si="5">K19-N19</f>
        <v>7000</v>
      </c>
      <c r="P19" s="10"/>
    </row>
    <row r="20" spans="2:16" ht="35.1" customHeight="1" x14ac:dyDescent="0.25">
      <c r="B20" s="13">
        <v>1000</v>
      </c>
      <c r="C20" s="13">
        <v>1100</v>
      </c>
      <c r="D20" s="9">
        <v>111</v>
      </c>
      <c r="E20" s="10" t="s">
        <v>29</v>
      </c>
      <c r="F20" s="11" t="s">
        <v>19</v>
      </c>
      <c r="G20" s="16"/>
      <c r="H20" s="13">
        <v>15</v>
      </c>
      <c r="I20" s="14">
        <v>7998</v>
      </c>
      <c r="J20" s="14"/>
      <c r="K20" s="14">
        <f t="shared" si="0"/>
        <v>7998</v>
      </c>
      <c r="L20" s="14"/>
      <c r="M20" s="14">
        <v>998</v>
      </c>
      <c r="N20" s="14">
        <f t="shared" si="1"/>
        <v>998</v>
      </c>
      <c r="O20" s="14">
        <f t="shared" si="2"/>
        <v>7000</v>
      </c>
      <c r="P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71982</v>
      </c>
      <c r="J21" s="22">
        <f t="shared" ref="J21:O21" si="6">SUM(J10:J20)</f>
        <v>0</v>
      </c>
      <c r="K21" s="22">
        <f t="shared" si="6"/>
        <v>71982</v>
      </c>
      <c r="L21" s="22">
        <f t="shared" si="6"/>
        <v>0</v>
      </c>
      <c r="M21" s="22">
        <f t="shared" si="6"/>
        <v>8982</v>
      </c>
      <c r="N21" s="22">
        <f t="shared" si="6"/>
        <v>8982</v>
      </c>
      <c r="O21" s="22">
        <f t="shared" si="6"/>
        <v>63000</v>
      </c>
      <c r="P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 t="s">
        <v>45</v>
      </c>
      <c r="L26" s="29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63</v>
      </c>
      <c r="F27" s="23"/>
      <c r="G27" s="23"/>
      <c r="H27" s="24"/>
      <c r="I27" s="24" t="s">
        <v>33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38" t="s">
        <v>34</v>
      </c>
      <c r="F28" s="23"/>
      <c r="G28" s="23"/>
      <c r="H28" s="23"/>
      <c r="I28" s="47" t="s">
        <v>35</v>
      </c>
      <c r="J28" s="47"/>
      <c r="K28" s="47"/>
      <c r="L28" s="47"/>
      <c r="M28" s="1"/>
      <c r="N28" s="1"/>
      <c r="O28" s="1"/>
      <c r="P28" s="1"/>
    </row>
    <row r="32" spans="2:16" x14ac:dyDescent="0.25">
      <c r="I32" s="43"/>
    </row>
  </sheetData>
  <mergeCells count="21"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  <mergeCell ref="I28:L28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5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A12" sqref="A12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69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41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42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20" si="0">I11-J11</f>
        <v>7998</v>
      </c>
      <c r="L11" s="14"/>
      <c r="M11" s="14">
        <v>998</v>
      </c>
      <c r="N11" s="14">
        <f t="shared" ref="N11:N20" si="1">M11</f>
        <v>998</v>
      </c>
      <c r="O11" s="14">
        <f t="shared" ref="O11:O20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3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>
        <v>15</v>
      </c>
      <c r="I13" s="14">
        <v>7998</v>
      </c>
      <c r="J13" s="14"/>
      <c r="K13" s="14">
        <f t="shared" si="0"/>
        <v>7998</v>
      </c>
      <c r="L13" s="14"/>
      <c r="M13" s="14">
        <v>998</v>
      </c>
      <c r="N13" s="14">
        <f t="shared" si="1"/>
        <v>998</v>
      </c>
      <c r="O13" s="14">
        <f t="shared" si="2"/>
        <v>7000</v>
      </c>
      <c r="P13" s="17"/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54</v>
      </c>
      <c r="F14" s="11" t="s">
        <v>44</v>
      </c>
      <c r="G14" s="10"/>
      <c r="H14" s="13"/>
      <c r="I14" s="14"/>
      <c r="J14" s="14"/>
      <c r="K14" s="14"/>
      <c r="L14" s="14"/>
      <c r="M14" s="14"/>
      <c r="N14" s="14"/>
      <c r="O14" s="14"/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23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24</v>
      </c>
      <c r="F16" s="11" t="s">
        <v>19</v>
      </c>
      <c r="G16" s="16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25</v>
      </c>
      <c r="F17" s="11" t="s">
        <v>19</v>
      </c>
      <c r="G17" s="10"/>
      <c r="H17" s="13">
        <v>15</v>
      </c>
      <c r="I17" s="14">
        <v>7998</v>
      </c>
      <c r="J17" s="14"/>
      <c r="K17" s="14">
        <f t="shared" si="0"/>
        <v>7998</v>
      </c>
      <c r="L17" s="14"/>
      <c r="M17" s="14">
        <v>998</v>
      </c>
      <c r="N17" s="14">
        <f t="shared" si="1"/>
        <v>998</v>
      </c>
      <c r="O17" s="14">
        <f t="shared" si="2"/>
        <v>7000</v>
      </c>
      <c r="P17" s="15"/>
    </row>
    <row r="18" spans="2:16" ht="35.1" customHeight="1" x14ac:dyDescent="0.3">
      <c r="B18" s="13">
        <v>1000</v>
      </c>
      <c r="C18" s="13">
        <v>1100</v>
      </c>
      <c r="D18" s="9">
        <v>111</v>
      </c>
      <c r="E18" s="10" t="s">
        <v>26</v>
      </c>
      <c r="F18" s="11" t="s">
        <v>19</v>
      </c>
      <c r="G18" s="16"/>
      <c r="H18" s="13"/>
      <c r="I18" s="14"/>
      <c r="J18" s="14"/>
      <c r="K18" s="14">
        <v>0</v>
      </c>
      <c r="L18" s="14"/>
      <c r="M18" s="14">
        <v>0</v>
      </c>
      <c r="N18" s="14">
        <v>0</v>
      </c>
      <c r="O18" s="14">
        <f>K18-N18</f>
        <v>0</v>
      </c>
      <c r="P18" s="17" t="s">
        <v>27</v>
      </c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28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ref="K19" si="3">I19-J19</f>
        <v>7998</v>
      </c>
      <c r="L19" s="14"/>
      <c r="M19" s="14">
        <v>998</v>
      </c>
      <c r="N19" s="14">
        <f t="shared" ref="N19" si="4">M19</f>
        <v>998</v>
      </c>
      <c r="O19" s="14">
        <f t="shared" ref="O19" si="5">K19-N19</f>
        <v>7000</v>
      </c>
      <c r="P19" s="10"/>
    </row>
    <row r="20" spans="2:16" ht="35.1" customHeight="1" x14ac:dyDescent="0.25">
      <c r="B20" s="13">
        <v>1000</v>
      </c>
      <c r="C20" s="13">
        <v>1100</v>
      </c>
      <c r="D20" s="9">
        <v>111</v>
      </c>
      <c r="E20" s="10" t="s">
        <v>29</v>
      </c>
      <c r="F20" s="11" t="s">
        <v>19</v>
      </c>
      <c r="G20" s="16"/>
      <c r="H20" s="13">
        <v>15</v>
      </c>
      <c r="I20" s="14">
        <v>7998</v>
      </c>
      <c r="J20" s="14"/>
      <c r="K20" s="14">
        <f t="shared" si="0"/>
        <v>7998</v>
      </c>
      <c r="L20" s="14"/>
      <c r="M20" s="14">
        <v>998</v>
      </c>
      <c r="N20" s="14">
        <f t="shared" si="1"/>
        <v>998</v>
      </c>
      <c r="O20" s="14">
        <f t="shared" si="2"/>
        <v>7000</v>
      </c>
      <c r="P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71982</v>
      </c>
      <c r="J21" s="22">
        <f t="shared" ref="J21:O21" si="6">SUM(J10:J20)</f>
        <v>0</v>
      </c>
      <c r="K21" s="22">
        <f t="shared" si="6"/>
        <v>71982</v>
      </c>
      <c r="L21" s="22">
        <f t="shared" si="6"/>
        <v>0</v>
      </c>
      <c r="M21" s="22">
        <f t="shared" si="6"/>
        <v>8982</v>
      </c>
      <c r="N21" s="22">
        <f t="shared" si="6"/>
        <v>8982</v>
      </c>
      <c r="O21" s="22">
        <f t="shared" si="6"/>
        <v>63000</v>
      </c>
      <c r="P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 t="s">
        <v>45</v>
      </c>
      <c r="L26" s="29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63</v>
      </c>
      <c r="F27" s="23"/>
      <c r="G27" s="23"/>
      <c r="H27" s="24"/>
      <c r="I27" s="24" t="s">
        <v>33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38" t="s">
        <v>34</v>
      </c>
      <c r="F28" s="23"/>
      <c r="G28" s="23"/>
      <c r="H28" s="23"/>
      <c r="I28" s="47" t="s">
        <v>35</v>
      </c>
      <c r="J28" s="47"/>
      <c r="K28" s="47"/>
      <c r="L28" s="47"/>
      <c r="M28" s="1"/>
      <c r="N28" s="1"/>
      <c r="O28" s="1"/>
      <c r="P28" s="1"/>
    </row>
    <row r="32" spans="2:16" x14ac:dyDescent="0.25">
      <c r="I32" s="43"/>
    </row>
  </sheetData>
  <mergeCells count="21"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  <mergeCell ref="I28:L28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5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workbookViewId="0">
      <selection activeCell="G18" sqref="G18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 t="s">
        <v>0</v>
      </c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ht="18" x14ac:dyDescent="0.25">
      <c r="B3" s="4"/>
      <c r="C3" s="4"/>
      <c r="D3" s="4"/>
      <c r="E3" s="61" t="s">
        <v>1</v>
      </c>
      <c r="F3" s="61"/>
      <c r="G3" s="61"/>
      <c r="H3" s="61" t="s">
        <v>70</v>
      </c>
      <c r="I3" s="61"/>
      <c r="J3" s="61"/>
      <c r="K3" s="61"/>
      <c r="L3" s="61"/>
      <c r="M3" s="61"/>
      <c r="N3" s="61"/>
      <c r="O3" s="61"/>
      <c r="P3" s="4"/>
    </row>
    <row r="4" spans="2:17" ht="18" x14ac:dyDescent="0.25">
      <c r="B4" s="5"/>
      <c r="C4" s="6"/>
      <c r="D4" s="41"/>
      <c r="E4" s="61" t="s">
        <v>2</v>
      </c>
      <c r="F4" s="61"/>
      <c r="G4" s="61"/>
      <c r="H4" s="62"/>
      <c r="I4" s="62"/>
      <c r="J4" s="62"/>
      <c r="K4" s="62"/>
      <c r="L4" s="62"/>
      <c r="M4" s="62"/>
      <c r="N4" s="62"/>
      <c r="O4" s="62"/>
      <c r="P4" s="6"/>
    </row>
    <row r="5" spans="2:17" x14ac:dyDescent="0.25">
      <c r="B5" s="63" t="s">
        <v>10</v>
      </c>
      <c r="C5" s="64" t="s">
        <v>11</v>
      </c>
      <c r="D5" s="63" t="s">
        <v>12</v>
      </c>
      <c r="E5" s="65" t="s">
        <v>3</v>
      </c>
      <c r="F5" s="59" t="s">
        <v>4</v>
      </c>
      <c r="G5" s="51" t="s">
        <v>5</v>
      </c>
      <c r="H5" s="7"/>
      <c r="I5" s="8" t="s">
        <v>6</v>
      </c>
      <c r="J5" s="8"/>
      <c r="K5" s="8"/>
      <c r="L5" s="48" t="s">
        <v>7</v>
      </c>
      <c r="M5" s="49"/>
      <c r="N5" s="50"/>
      <c r="O5" s="51" t="s">
        <v>8</v>
      </c>
      <c r="P5" s="54" t="s">
        <v>9</v>
      </c>
    </row>
    <row r="6" spans="2:17" x14ac:dyDescent="0.25">
      <c r="B6" s="63"/>
      <c r="C6" s="64"/>
      <c r="D6" s="63"/>
      <c r="E6" s="66"/>
      <c r="F6" s="68"/>
      <c r="G6" s="52"/>
      <c r="H6" s="57" t="s">
        <v>13</v>
      </c>
      <c r="I6" s="59" t="s">
        <v>14</v>
      </c>
      <c r="J6" s="59" t="s">
        <v>36</v>
      </c>
      <c r="K6" s="54" t="s">
        <v>37</v>
      </c>
      <c r="L6" s="59" t="s">
        <v>15</v>
      </c>
      <c r="M6" s="59" t="s">
        <v>16</v>
      </c>
      <c r="N6" s="59" t="s">
        <v>17</v>
      </c>
      <c r="O6" s="52"/>
      <c r="P6" s="55"/>
    </row>
    <row r="7" spans="2:17" x14ac:dyDescent="0.25">
      <c r="B7" s="63"/>
      <c r="C7" s="64"/>
      <c r="D7" s="63"/>
      <c r="E7" s="67"/>
      <c r="F7" s="60"/>
      <c r="G7" s="53"/>
      <c r="H7" s="58"/>
      <c r="I7" s="60"/>
      <c r="J7" s="60"/>
      <c r="K7" s="56"/>
      <c r="L7" s="60"/>
      <c r="M7" s="60"/>
      <c r="N7" s="60"/>
      <c r="O7" s="53"/>
      <c r="P7" s="56"/>
    </row>
    <row r="8" spans="2:17" ht="35.1" customHeight="1" x14ac:dyDescent="0.25">
      <c r="B8" s="9">
        <v>1000</v>
      </c>
      <c r="C8" s="9">
        <v>1100</v>
      </c>
      <c r="D8" s="9">
        <v>111</v>
      </c>
      <c r="E8" s="10" t="s">
        <v>18</v>
      </c>
      <c r="F8" s="11" t="s">
        <v>19</v>
      </c>
      <c r="G8" s="42"/>
      <c r="H8" s="13">
        <v>15</v>
      </c>
      <c r="I8" s="14">
        <v>7998</v>
      </c>
      <c r="J8" s="14"/>
      <c r="K8" s="14">
        <f>I8-J8</f>
        <v>7998</v>
      </c>
      <c r="L8" s="14"/>
      <c r="M8" s="14">
        <v>998</v>
      </c>
      <c r="N8" s="14">
        <f>M8</f>
        <v>998</v>
      </c>
      <c r="O8" s="14">
        <f>K8-N8</f>
        <v>7000</v>
      </c>
      <c r="P8" s="15"/>
    </row>
    <row r="9" spans="2:17" ht="35.1" customHeight="1" x14ac:dyDescent="0.25">
      <c r="B9" s="13">
        <v>1000</v>
      </c>
      <c r="C9" s="13">
        <v>1100</v>
      </c>
      <c r="D9" s="9">
        <v>111</v>
      </c>
      <c r="E9" s="10" t="s">
        <v>20</v>
      </c>
      <c r="F9" s="11" t="s">
        <v>19</v>
      </c>
      <c r="G9" s="16"/>
      <c r="H9" s="13">
        <v>15</v>
      </c>
      <c r="I9" s="14">
        <v>7998</v>
      </c>
      <c r="J9" s="14"/>
      <c r="K9" s="14">
        <f t="shared" ref="K9:K18" si="0">I9-J9</f>
        <v>7998</v>
      </c>
      <c r="L9" s="14"/>
      <c r="M9" s="14">
        <v>998</v>
      </c>
      <c r="N9" s="14">
        <f t="shared" ref="N9:N18" si="1">M9</f>
        <v>998</v>
      </c>
      <c r="O9" s="14">
        <f t="shared" ref="O9:O18" si="2">K9-N9</f>
        <v>7000</v>
      </c>
      <c r="P9" s="15"/>
    </row>
    <row r="10" spans="2:17" ht="35.1" customHeight="1" x14ac:dyDescent="0.25">
      <c r="B10" s="13">
        <v>1000</v>
      </c>
      <c r="C10" s="13">
        <v>1100</v>
      </c>
      <c r="D10" s="9">
        <v>111</v>
      </c>
      <c r="E10" s="10" t="s">
        <v>21</v>
      </c>
      <c r="F10" s="11" t="s">
        <v>19</v>
      </c>
      <c r="G10" s="10"/>
      <c r="H10" s="13">
        <v>15</v>
      </c>
      <c r="I10" s="14">
        <v>7998</v>
      </c>
      <c r="J10" s="14"/>
      <c r="K10" s="14">
        <f t="shared" si="0"/>
        <v>7998</v>
      </c>
      <c r="L10" s="14"/>
      <c r="M10" s="14">
        <v>998</v>
      </c>
      <c r="N10" s="14">
        <f t="shared" si="1"/>
        <v>998</v>
      </c>
      <c r="O10" s="14">
        <f t="shared" si="2"/>
        <v>7000</v>
      </c>
      <c r="P10" s="15"/>
      <c r="Q10" s="32"/>
    </row>
    <row r="11" spans="2:17" ht="20.25" x14ac:dyDescent="0.3">
      <c r="B11" s="13">
        <v>1000</v>
      </c>
      <c r="C11" s="13">
        <v>1100</v>
      </c>
      <c r="D11" s="9">
        <v>111</v>
      </c>
      <c r="E11" s="10" t="s">
        <v>22</v>
      </c>
      <c r="F11" s="11" t="s">
        <v>19</v>
      </c>
      <c r="G11" s="10"/>
      <c r="H11" s="13">
        <v>15</v>
      </c>
      <c r="I11" s="14">
        <v>7998</v>
      </c>
      <c r="J11" s="14"/>
      <c r="K11" s="14">
        <f t="shared" si="0"/>
        <v>7998</v>
      </c>
      <c r="L11" s="14"/>
      <c r="M11" s="14">
        <v>998</v>
      </c>
      <c r="N11" s="14">
        <f t="shared" si="1"/>
        <v>998</v>
      </c>
      <c r="O11" s="14">
        <f t="shared" si="2"/>
        <v>7000</v>
      </c>
      <c r="P11" s="17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54</v>
      </c>
      <c r="F12" s="11" t="s">
        <v>44</v>
      </c>
      <c r="G12" s="10"/>
      <c r="H12" s="13"/>
      <c r="I12" s="14"/>
      <c r="J12" s="14"/>
      <c r="K12" s="14"/>
      <c r="L12" s="14"/>
      <c r="M12" s="14"/>
      <c r="N12" s="14"/>
      <c r="O12" s="14"/>
      <c r="P12" s="15"/>
    </row>
    <row r="13" spans="2:17" ht="35.1" customHeight="1" x14ac:dyDescent="0.25">
      <c r="B13" s="13">
        <v>1000</v>
      </c>
      <c r="C13" s="13">
        <v>1100</v>
      </c>
      <c r="D13" s="9">
        <v>111</v>
      </c>
      <c r="E13" s="10" t="s">
        <v>23</v>
      </c>
      <c r="F13" s="11" t="s">
        <v>19</v>
      </c>
      <c r="G13" s="10"/>
      <c r="H13" s="13">
        <v>15</v>
      </c>
      <c r="I13" s="14">
        <v>7998</v>
      </c>
      <c r="J13" s="14"/>
      <c r="K13" s="14">
        <f t="shared" si="0"/>
        <v>7998</v>
      </c>
      <c r="L13" s="14"/>
      <c r="M13" s="14">
        <v>998</v>
      </c>
      <c r="N13" s="14">
        <f t="shared" si="1"/>
        <v>998</v>
      </c>
      <c r="O13" s="14">
        <f t="shared" si="2"/>
        <v>7000</v>
      </c>
      <c r="P13" s="15"/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24</v>
      </c>
      <c r="F14" s="11" t="s">
        <v>19</v>
      </c>
      <c r="G14" s="16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f t="shared" si="2"/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25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20.25" x14ac:dyDescent="0.3">
      <c r="B16" s="13">
        <v>1000</v>
      </c>
      <c r="C16" s="13">
        <v>1100</v>
      </c>
      <c r="D16" s="9">
        <v>111</v>
      </c>
      <c r="E16" s="10" t="s">
        <v>26</v>
      </c>
      <c r="F16" s="11" t="s">
        <v>19</v>
      </c>
      <c r="G16" s="16"/>
      <c r="H16" s="13"/>
      <c r="I16" s="14"/>
      <c r="J16" s="14"/>
      <c r="K16" s="14">
        <v>0</v>
      </c>
      <c r="L16" s="14"/>
      <c r="M16" s="14">
        <v>0</v>
      </c>
      <c r="N16" s="14">
        <v>0</v>
      </c>
      <c r="O16" s="14">
        <f>K16-N16</f>
        <v>0</v>
      </c>
      <c r="P16" s="17" t="s">
        <v>27</v>
      </c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28</v>
      </c>
      <c r="F17" s="11" t="s">
        <v>19</v>
      </c>
      <c r="G17" s="16"/>
      <c r="H17" s="13">
        <v>15</v>
      </c>
      <c r="I17" s="14">
        <v>7998</v>
      </c>
      <c r="J17" s="14"/>
      <c r="K17" s="14">
        <f t="shared" ref="K17" si="3">I17-J17</f>
        <v>7998</v>
      </c>
      <c r="L17" s="14"/>
      <c r="M17" s="14">
        <v>998</v>
      </c>
      <c r="N17" s="14">
        <f t="shared" ref="N17" si="4">M17</f>
        <v>998</v>
      </c>
      <c r="O17" s="14">
        <f t="shared" ref="O17" si="5">K17-N17</f>
        <v>7000</v>
      </c>
      <c r="P17" s="10"/>
    </row>
    <row r="18" spans="2:16" ht="35.1" customHeight="1" x14ac:dyDescent="0.25">
      <c r="B18" s="13">
        <v>1000</v>
      </c>
      <c r="C18" s="13">
        <v>1100</v>
      </c>
      <c r="D18" s="9">
        <v>111</v>
      </c>
      <c r="E18" s="10" t="s">
        <v>29</v>
      </c>
      <c r="F18" s="11" t="s">
        <v>19</v>
      </c>
      <c r="G18" s="16"/>
      <c r="H18" s="13">
        <v>15</v>
      </c>
      <c r="I18" s="14">
        <v>7998</v>
      </c>
      <c r="J18" s="14"/>
      <c r="K18" s="14">
        <f t="shared" si="0"/>
        <v>7998</v>
      </c>
      <c r="L18" s="14"/>
      <c r="M18" s="14">
        <v>998</v>
      </c>
      <c r="N18" s="14">
        <f t="shared" si="1"/>
        <v>998</v>
      </c>
      <c r="O18" s="14">
        <f t="shared" si="2"/>
        <v>7000</v>
      </c>
      <c r="P18" s="10"/>
    </row>
    <row r="19" spans="2:16" ht="35.1" customHeight="1" x14ac:dyDescent="0.25">
      <c r="B19" s="18"/>
      <c r="C19" s="18"/>
      <c r="D19" s="18"/>
      <c r="E19" s="18" t="s">
        <v>30</v>
      </c>
      <c r="F19" s="19"/>
      <c r="G19" s="20"/>
      <c r="H19" s="21"/>
      <c r="I19" s="22">
        <f>SUM(I8:I18)</f>
        <v>71982</v>
      </c>
      <c r="J19" s="22">
        <f t="shared" ref="J19:O19" si="6">SUM(J8:J18)</f>
        <v>0</v>
      </c>
      <c r="K19" s="22">
        <f t="shared" si="6"/>
        <v>71982</v>
      </c>
      <c r="L19" s="22">
        <f t="shared" si="6"/>
        <v>0</v>
      </c>
      <c r="M19" s="22">
        <f t="shared" si="6"/>
        <v>8982</v>
      </c>
      <c r="N19" s="22">
        <f t="shared" si="6"/>
        <v>8982</v>
      </c>
      <c r="O19" s="22">
        <f t="shared" si="6"/>
        <v>63000</v>
      </c>
      <c r="P19" s="18"/>
    </row>
    <row r="20" spans="2:16" ht="35.1" customHeight="1" x14ac:dyDescent="0.25"/>
    <row r="21" spans="2:16" ht="35.1" customHeight="1" x14ac:dyDescent="0.25">
      <c r="B21" s="1"/>
      <c r="C21" s="1"/>
      <c r="D21" s="1"/>
      <c r="E21" s="23" t="s">
        <v>38</v>
      </c>
      <c r="F21" s="23"/>
      <c r="G21" s="23"/>
      <c r="H21" s="24"/>
      <c r="I21" s="24"/>
      <c r="J21" s="24" t="s">
        <v>31</v>
      </c>
      <c r="K21" s="25"/>
      <c r="L21" s="25"/>
      <c r="M21" s="1"/>
      <c r="N21" s="1"/>
      <c r="O21" s="1"/>
      <c r="P21" s="1"/>
    </row>
    <row r="22" spans="2:16" x14ac:dyDescent="0.25">
      <c r="B22" s="1"/>
      <c r="C22" s="1"/>
      <c r="D22" s="1"/>
      <c r="E22" s="23"/>
      <c r="F22" s="23"/>
      <c r="G22" s="26"/>
      <c r="H22" s="24"/>
      <c r="I22" s="24"/>
      <c r="J22" s="24"/>
      <c r="K22" s="25"/>
      <c r="L22" s="25"/>
      <c r="M22" s="1"/>
      <c r="N22" s="1"/>
      <c r="O22" s="1"/>
      <c r="P22" s="1"/>
    </row>
    <row r="23" spans="2:16" x14ac:dyDescent="0.25">
      <c r="B23" s="1"/>
      <c r="C23" s="1"/>
      <c r="D23" s="1"/>
      <c r="E23" s="23"/>
      <c r="F23" s="23"/>
      <c r="G23" s="26"/>
      <c r="H23" s="24"/>
      <c r="I23" s="24"/>
      <c r="J23" s="24"/>
      <c r="K23" s="25"/>
      <c r="L23" s="25"/>
      <c r="M23" s="1"/>
      <c r="N23" s="1"/>
      <c r="O23" s="1"/>
      <c r="P23" s="1"/>
    </row>
    <row r="24" spans="2:16" ht="18" x14ac:dyDescent="0.25">
      <c r="B24" s="1"/>
      <c r="C24" s="1"/>
      <c r="D24" s="1"/>
      <c r="E24" s="30"/>
      <c r="F24" s="27"/>
      <c r="G24" s="26"/>
      <c r="H24" s="24"/>
      <c r="I24" s="28"/>
      <c r="J24" s="28"/>
      <c r="K24" s="28" t="s">
        <v>45</v>
      </c>
      <c r="L24" s="29"/>
      <c r="M24" s="1"/>
      <c r="N24" s="1"/>
      <c r="O24" s="1"/>
      <c r="P24" s="1"/>
    </row>
    <row r="25" spans="2:16" x14ac:dyDescent="0.25">
      <c r="B25" s="1"/>
      <c r="C25" s="1"/>
      <c r="D25" s="1"/>
      <c r="E25" s="23" t="s">
        <v>63</v>
      </c>
      <c r="F25" s="23"/>
      <c r="G25" s="23"/>
      <c r="H25" s="24"/>
      <c r="I25" s="24" t="s">
        <v>33</v>
      </c>
      <c r="J25" s="24"/>
      <c r="K25" s="25"/>
      <c r="L25" s="25"/>
      <c r="M25" s="1"/>
      <c r="N25" s="1"/>
      <c r="O25" s="1"/>
      <c r="P25" s="1"/>
    </row>
    <row r="26" spans="2:16" x14ac:dyDescent="0.25">
      <c r="B26" s="1"/>
      <c r="C26" s="1"/>
      <c r="D26" s="1"/>
      <c r="E26" s="39" t="s">
        <v>34</v>
      </c>
      <c r="F26" s="23"/>
      <c r="G26" s="23"/>
      <c r="H26" s="23"/>
      <c r="I26" s="47" t="s">
        <v>35</v>
      </c>
      <c r="J26" s="47"/>
      <c r="K26" s="47"/>
      <c r="L26" s="40"/>
      <c r="M26" s="1"/>
      <c r="N26" s="1"/>
      <c r="O26" s="1"/>
      <c r="P26" s="1"/>
    </row>
    <row r="30" spans="2:16" x14ac:dyDescent="0.25">
      <c r="I30" s="43"/>
    </row>
  </sheetData>
  <mergeCells count="21">
    <mergeCell ref="I26:K26"/>
    <mergeCell ref="L5:N5"/>
    <mergeCell ref="O5:O7"/>
    <mergeCell ref="P5:P7"/>
    <mergeCell ref="H6:H7"/>
    <mergeCell ref="I6:I7"/>
    <mergeCell ref="J6:J7"/>
    <mergeCell ref="K6:K7"/>
    <mergeCell ref="L6:L7"/>
    <mergeCell ref="M6:M7"/>
    <mergeCell ref="N6:N7"/>
    <mergeCell ref="E3:G3"/>
    <mergeCell ref="H3:O3"/>
    <mergeCell ref="E4:G4"/>
    <mergeCell ref="H4:O4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topLeftCell="A10" workbookViewId="0">
      <selection activeCell="G18" sqref="G18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 t="s">
        <v>0</v>
      </c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ht="18" x14ac:dyDescent="0.25">
      <c r="B3" s="4"/>
      <c r="C3" s="4"/>
      <c r="D3" s="4"/>
      <c r="E3" s="61" t="s">
        <v>1</v>
      </c>
      <c r="F3" s="61"/>
      <c r="G3" s="61"/>
      <c r="H3" s="61" t="s">
        <v>71</v>
      </c>
      <c r="I3" s="61"/>
      <c r="J3" s="61"/>
      <c r="K3" s="61"/>
      <c r="L3" s="61"/>
      <c r="M3" s="61"/>
      <c r="N3" s="61"/>
      <c r="O3" s="61"/>
      <c r="P3" s="4"/>
    </row>
    <row r="4" spans="2:17" ht="18" x14ac:dyDescent="0.25">
      <c r="B4" s="5"/>
      <c r="C4" s="6"/>
      <c r="D4" s="41"/>
      <c r="E4" s="61" t="s">
        <v>2</v>
      </c>
      <c r="F4" s="61"/>
      <c r="G4" s="61"/>
      <c r="H4" s="62"/>
      <c r="I4" s="62"/>
      <c r="J4" s="62"/>
      <c r="K4" s="62"/>
      <c r="L4" s="62"/>
      <c r="M4" s="62"/>
      <c r="N4" s="62"/>
      <c r="O4" s="62"/>
      <c r="P4" s="6"/>
    </row>
    <row r="5" spans="2:17" x14ac:dyDescent="0.25">
      <c r="B5" s="63" t="s">
        <v>10</v>
      </c>
      <c r="C5" s="64" t="s">
        <v>11</v>
      </c>
      <c r="D5" s="63" t="s">
        <v>12</v>
      </c>
      <c r="E5" s="65" t="s">
        <v>3</v>
      </c>
      <c r="F5" s="59" t="s">
        <v>4</v>
      </c>
      <c r="G5" s="51" t="s">
        <v>5</v>
      </c>
      <c r="H5" s="7"/>
      <c r="I5" s="8" t="s">
        <v>6</v>
      </c>
      <c r="J5" s="8"/>
      <c r="K5" s="8"/>
      <c r="L5" s="48" t="s">
        <v>7</v>
      </c>
      <c r="M5" s="49"/>
      <c r="N5" s="50"/>
      <c r="O5" s="51" t="s">
        <v>8</v>
      </c>
      <c r="P5" s="54" t="s">
        <v>9</v>
      </c>
    </row>
    <row r="6" spans="2:17" x14ac:dyDescent="0.25">
      <c r="B6" s="63"/>
      <c r="C6" s="64"/>
      <c r="D6" s="63"/>
      <c r="E6" s="66"/>
      <c r="F6" s="68"/>
      <c r="G6" s="52"/>
      <c r="H6" s="57" t="s">
        <v>13</v>
      </c>
      <c r="I6" s="59" t="s">
        <v>14</v>
      </c>
      <c r="J6" s="59" t="s">
        <v>36</v>
      </c>
      <c r="K6" s="54" t="s">
        <v>37</v>
      </c>
      <c r="L6" s="59" t="s">
        <v>15</v>
      </c>
      <c r="M6" s="59" t="s">
        <v>16</v>
      </c>
      <c r="N6" s="59" t="s">
        <v>17</v>
      </c>
      <c r="O6" s="52"/>
      <c r="P6" s="55"/>
    </row>
    <row r="7" spans="2:17" x14ac:dyDescent="0.25">
      <c r="B7" s="63"/>
      <c r="C7" s="64"/>
      <c r="D7" s="63"/>
      <c r="E7" s="67"/>
      <c r="F7" s="60"/>
      <c r="G7" s="53"/>
      <c r="H7" s="58"/>
      <c r="I7" s="60"/>
      <c r="J7" s="60"/>
      <c r="K7" s="56"/>
      <c r="L7" s="60"/>
      <c r="M7" s="60"/>
      <c r="N7" s="60"/>
      <c r="O7" s="53"/>
      <c r="P7" s="56"/>
    </row>
    <row r="8" spans="2:17" ht="35.1" customHeight="1" x14ac:dyDescent="0.25">
      <c r="B8" s="9">
        <v>1000</v>
      </c>
      <c r="C8" s="9">
        <v>1100</v>
      </c>
      <c r="D8" s="9">
        <v>111</v>
      </c>
      <c r="E8" s="10" t="s">
        <v>18</v>
      </c>
      <c r="F8" s="11" t="s">
        <v>19</v>
      </c>
      <c r="G8" s="42"/>
      <c r="H8" s="13">
        <v>15</v>
      </c>
      <c r="I8" s="14">
        <v>7998</v>
      </c>
      <c r="J8" s="14"/>
      <c r="K8" s="14">
        <f>I8-J8</f>
        <v>7998</v>
      </c>
      <c r="L8" s="14"/>
      <c r="M8" s="14">
        <v>998</v>
      </c>
      <c r="N8" s="14">
        <f>M8</f>
        <v>998</v>
      </c>
      <c r="O8" s="14">
        <f>K8-N8</f>
        <v>7000</v>
      </c>
      <c r="P8" s="15"/>
    </row>
    <row r="9" spans="2:17" ht="35.1" customHeight="1" x14ac:dyDescent="0.25">
      <c r="B9" s="13">
        <v>1000</v>
      </c>
      <c r="C9" s="13">
        <v>1100</v>
      </c>
      <c r="D9" s="9">
        <v>111</v>
      </c>
      <c r="E9" s="10" t="s">
        <v>20</v>
      </c>
      <c r="F9" s="11" t="s">
        <v>19</v>
      </c>
      <c r="G9" s="16"/>
      <c r="H9" s="13">
        <v>15</v>
      </c>
      <c r="I9" s="14">
        <v>7998</v>
      </c>
      <c r="J9" s="14"/>
      <c r="K9" s="14">
        <f t="shared" ref="K9:K18" si="0">I9-J9</f>
        <v>7998</v>
      </c>
      <c r="L9" s="14"/>
      <c r="M9" s="14">
        <v>998</v>
      </c>
      <c r="N9" s="14">
        <f t="shared" ref="N9:N18" si="1">M9</f>
        <v>998</v>
      </c>
      <c r="O9" s="14">
        <f t="shared" ref="O9:O18" si="2">K9-N9</f>
        <v>7000</v>
      </c>
      <c r="P9" s="15"/>
    </row>
    <row r="10" spans="2:17" ht="35.1" customHeight="1" x14ac:dyDescent="0.25">
      <c r="B10" s="13">
        <v>1000</v>
      </c>
      <c r="C10" s="13">
        <v>1100</v>
      </c>
      <c r="D10" s="9">
        <v>111</v>
      </c>
      <c r="E10" s="10" t="s">
        <v>21</v>
      </c>
      <c r="F10" s="11" t="s">
        <v>19</v>
      </c>
      <c r="G10" s="10"/>
      <c r="H10" s="13">
        <v>15</v>
      </c>
      <c r="I10" s="14">
        <v>7998</v>
      </c>
      <c r="J10" s="14"/>
      <c r="K10" s="14">
        <f t="shared" si="0"/>
        <v>7998</v>
      </c>
      <c r="L10" s="14"/>
      <c r="M10" s="14">
        <v>998</v>
      </c>
      <c r="N10" s="14">
        <f t="shared" si="1"/>
        <v>998</v>
      </c>
      <c r="O10" s="14">
        <f t="shared" si="2"/>
        <v>7000</v>
      </c>
      <c r="P10" s="15"/>
      <c r="Q10" s="32"/>
    </row>
    <row r="11" spans="2:17" ht="20.25" x14ac:dyDescent="0.3">
      <c r="B11" s="13">
        <v>1000</v>
      </c>
      <c r="C11" s="13">
        <v>1100</v>
      </c>
      <c r="D11" s="9">
        <v>111</v>
      </c>
      <c r="E11" s="10" t="s">
        <v>22</v>
      </c>
      <c r="F11" s="11" t="s">
        <v>19</v>
      </c>
      <c r="G11" s="10"/>
      <c r="H11" s="13">
        <v>15</v>
      </c>
      <c r="I11" s="14">
        <v>7998</v>
      </c>
      <c r="J11" s="14"/>
      <c r="K11" s="14">
        <f t="shared" si="0"/>
        <v>7998</v>
      </c>
      <c r="L11" s="14"/>
      <c r="M11" s="14">
        <v>998</v>
      </c>
      <c r="N11" s="14">
        <f t="shared" si="1"/>
        <v>998</v>
      </c>
      <c r="O11" s="14">
        <f t="shared" si="2"/>
        <v>7000</v>
      </c>
      <c r="P11" s="17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54</v>
      </c>
      <c r="F12" s="11" t="s">
        <v>44</v>
      </c>
      <c r="G12" s="10"/>
      <c r="H12" s="13"/>
      <c r="I12" s="14"/>
      <c r="J12" s="14"/>
      <c r="K12" s="14"/>
      <c r="L12" s="14"/>
      <c r="M12" s="14"/>
      <c r="N12" s="14"/>
      <c r="O12" s="14"/>
      <c r="P12" s="15"/>
    </row>
    <row r="13" spans="2:17" ht="35.1" customHeight="1" x14ac:dyDescent="0.25">
      <c r="B13" s="13">
        <v>1000</v>
      </c>
      <c r="C13" s="13">
        <v>1100</v>
      </c>
      <c r="D13" s="9">
        <v>111</v>
      </c>
      <c r="E13" s="10" t="s">
        <v>23</v>
      </c>
      <c r="F13" s="11" t="s">
        <v>19</v>
      </c>
      <c r="G13" s="10"/>
      <c r="H13" s="13">
        <v>15</v>
      </c>
      <c r="I13" s="14">
        <v>7998</v>
      </c>
      <c r="J13" s="14"/>
      <c r="K13" s="14">
        <f t="shared" si="0"/>
        <v>7998</v>
      </c>
      <c r="L13" s="14"/>
      <c r="M13" s="14">
        <v>998</v>
      </c>
      <c r="N13" s="14">
        <f t="shared" si="1"/>
        <v>998</v>
      </c>
      <c r="O13" s="14">
        <f t="shared" si="2"/>
        <v>7000</v>
      </c>
      <c r="P13" s="15"/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24</v>
      </c>
      <c r="F14" s="11" t="s">
        <v>19</v>
      </c>
      <c r="G14" s="16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f t="shared" si="2"/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25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20.25" x14ac:dyDescent="0.3">
      <c r="B16" s="13">
        <v>1000</v>
      </c>
      <c r="C16" s="13">
        <v>1100</v>
      </c>
      <c r="D16" s="9">
        <v>111</v>
      </c>
      <c r="E16" s="10" t="s">
        <v>26</v>
      </c>
      <c r="F16" s="11" t="s">
        <v>19</v>
      </c>
      <c r="G16" s="16"/>
      <c r="H16" s="13"/>
      <c r="I16" s="14"/>
      <c r="J16" s="14"/>
      <c r="K16" s="14">
        <v>0</v>
      </c>
      <c r="L16" s="14"/>
      <c r="M16" s="14">
        <v>0</v>
      </c>
      <c r="N16" s="14">
        <v>0</v>
      </c>
      <c r="O16" s="14">
        <f>K16-N16</f>
        <v>0</v>
      </c>
      <c r="P16" s="17" t="s">
        <v>27</v>
      </c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28</v>
      </c>
      <c r="F17" s="11" t="s">
        <v>19</v>
      </c>
      <c r="G17" s="16"/>
      <c r="H17" s="13">
        <v>15</v>
      </c>
      <c r="I17" s="14">
        <v>7998</v>
      </c>
      <c r="J17" s="14"/>
      <c r="K17" s="14">
        <f t="shared" ref="K17" si="3">I17-J17</f>
        <v>7998</v>
      </c>
      <c r="L17" s="14"/>
      <c r="M17" s="14">
        <v>998</v>
      </c>
      <c r="N17" s="14">
        <f t="shared" ref="N17" si="4">M17</f>
        <v>998</v>
      </c>
      <c r="O17" s="14">
        <f t="shared" ref="O17" si="5">K17-N17</f>
        <v>7000</v>
      </c>
      <c r="P17" s="10"/>
    </row>
    <row r="18" spans="2:16" ht="35.1" customHeight="1" x14ac:dyDescent="0.25">
      <c r="B18" s="13">
        <v>1000</v>
      </c>
      <c r="C18" s="13">
        <v>1100</v>
      </c>
      <c r="D18" s="9">
        <v>111</v>
      </c>
      <c r="E18" s="10" t="s">
        <v>29</v>
      </c>
      <c r="F18" s="11" t="s">
        <v>19</v>
      </c>
      <c r="G18" s="16"/>
      <c r="H18" s="13">
        <v>15</v>
      </c>
      <c r="I18" s="14">
        <v>7998</v>
      </c>
      <c r="J18" s="14"/>
      <c r="K18" s="14">
        <f t="shared" si="0"/>
        <v>7998</v>
      </c>
      <c r="L18" s="14"/>
      <c r="M18" s="14">
        <v>998</v>
      </c>
      <c r="N18" s="14">
        <f t="shared" si="1"/>
        <v>998</v>
      </c>
      <c r="O18" s="14">
        <f t="shared" si="2"/>
        <v>7000</v>
      </c>
      <c r="P18" s="10"/>
    </row>
    <row r="19" spans="2:16" ht="35.1" customHeight="1" x14ac:dyDescent="0.25">
      <c r="B19" s="18"/>
      <c r="C19" s="18"/>
      <c r="D19" s="18"/>
      <c r="E19" s="18" t="s">
        <v>30</v>
      </c>
      <c r="F19" s="19"/>
      <c r="G19" s="20"/>
      <c r="H19" s="21"/>
      <c r="I19" s="22">
        <f>SUM(I8:I18)</f>
        <v>71982</v>
      </c>
      <c r="J19" s="22">
        <f t="shared" ref="J19:O19" si="6">SUM(J8:J18)</f>
        <v>0</v>
      </c>
      <c r="K19" s="22">
        <f t="shared" si="6"/>
        <v>71982</v>
      </c>
      <c r="L19" s="22">
        <f t="shared" si="6"/>
        <v>0</v>
      </c>
      <c r="M19" s="22">
        <f t="shared" si="6"/>
        <v>8982</v>
      </c>
      <c r="N19" s="22">
        <f t="shared" si="6"/>
        <v>8982</v>
      </c>
      <c r="O19" s="22">
        <f t="shared" si="6"/>
        <v>63000</v>
      </c>
      <c r="P19" s="18"/>
    </row>
    <row r="20" spans="2:16" ht="35.1" customHeight="1" x14ac:dyDescent="0.25"/>
    <row r="21" spans="2:16" ht="35.1" customHeight="1" x14ac:dyDescent="0.25">
      <c r="B21" s="1"/>
      <c r="C21" s="1"/>
      <c r="D21" s="1"/>
      <c r="E21" s="23" t="s">
        <v>38</v>
      </c>
      <c r="F21" s="23"/>
      <c r="G21" s="23"/>
      <c r="H21" s="24"/>
      <c r="I21" s="24"/>
      <c r="J21" s="24" t="s">
        <v>31</v>
      </c>
      <c r="K21" s="25"/>
      <c r="L21" s="25"/>
      <c r="M21" s="1"/>
      <c r="N21" s="1"/>
      <c r="O21" s="1"/>
      <c r="P21" s="1"/>
    </row>
    <row r="22" spans="2:16" x14ac:dyDescent="0.25">
      <c r="B22" s="1"/>
      <c r="C22" s="1"/>
      <c r="D22" s="1"/>
      <c r="E22" s="23"/>
      <c r="F22" s="23"/>
      <c r="G22" s="26"/>
      <c r="H22" s="24"/>
      <c r="I22" s="24"/>
      <c r="J22" s="24"/>
      <c r="K22" s="25"/>
      <c r="L22" s="25"/>
      <c r="M22" s="1"/>
      <c r="N22" s="1"/>
      <c r="O22" s="1"/>
      <c r="P22" s="1"/>
    </row>
    <row r="23" spans="2:16" x14ac:dyDescent="0.25">
      <c r="B23" s="1"/>
      <c r="C23" s="1"/>
      <c r="D23" s="1"/>
      <c r="E23" s="23"/>
      <c r="F23" s="23"/>
      <c r="G23" s="26"/>
      <c r="H23" s="24"/>
      <c r="I23" s="24"/>
      <c r="J23" s="24"/>
      <c r="K23" s="25"/>
      <c r="L23" s="25"/>
      <c r="M23" s="1"/>
      <c r="N23" s="1"/>
      <c r="O23" s="1"/>
      <c r="P23" s="1"/>
    </row>
    <row r="24" spans="2:16" ht="18" x14ac:dyDescent="0.25">
      <c r="B24" s="1"/>
      <c r="C24" s="1"/>
      <c r="D24" s="1"/>
      <c r="E24" s="30"/>
      <c r="F24" s="27"/>
      <c r="G24" s="26"/>
      <c r="H24" s="24"/>
      <c r="I24" s="28"/>
      <c r="J24" s="28"/>
      <c r="K24" s="28" t="s">
        <v>45</v>
      </c>
      <c r="L24" s="29"/>
      <c r="M24" s="1"/>
      <c r="N24" s="1"/>
      <c r="O24" s="1"/>
      <c r="P24" s="1"/>
    </row>
    <row r="25" spans="2:16" x14ac:dyDescent="0.25">
      <c r="B25" s="1"/>
      <c r="C25" s="1"/>
      <c r="D25" s="1"/>
      <c r="E25" s="23" t="s">
        <v>63</v>
      </c>
      <c r="F25" s="23"/>
      <c r="G25" s="23"/>
      <c r="H25" s="24"/>
      <c r="I25" s="24" t="s">
        <v>33</v>
      </c>
      <c r="J25" s="24"/>
      <c r="K25" s="25"/>
      <c r="L25" s="25"/>
      <c r="M25" s="1"/>
      <c r="N25" s="1"/>
      <c r="O25" s="1"/>
      <c r="P25" s="1"/>
    </row>
    <row r="26" spans="2:16" x14ac:dyDescent="0.25">
      <c r="B26" s="1"/>
      <c r="C26" s="1"/>
      <c r="D26" s="1"/>
      <c r="E26" s="39" t="s">
        <v>34</v>
      </c>
      <c r="F26" s="23"/>
      <c r="G26" s="23"/>
      <c r="H26" s="23"/>
      <c r="I26" s="47" t="s">
        <v>35</v>
      </c>
      <c r="J26" s="47"/>
      <c r="K26" s="47"/>
      <c r="L26" s="40"/>
      <c r="M26" s="1"/>
      <c r="N26" s="1"/>
      <c r="O26" s="1"/>
      <c r="P26" s="1"/>
    </row>
    <row r="30" spans="2:16" x14ac:dyDescent="0.25">
      <c r="I30" s="43"/>
    </row>
  </sheetData>
  <mergeCells count="21">
    <mergeCell ref="I26:K26"/>
    <mergeCell ref="L5:N5"/>
    <mergeCell ref="O5:O7"/>
    <mergeCell ref="P5:P7"/>
    <mergeCell ref="H6:H7"/>
    <mergeCell ref="I6:I7"/>
    <mergeCell ref="J6:J7"/>
    <mergeCell ref="K6:K7"/>
    <mergeCell ref="L6:L7"/>
    <mergeCell ref="M6:M7"/>
    <mergeCell ref="N6:N7"/>
    <mergeCell ref="E3:G3"/>
    <mergeCell ref="H3:O3"/>
    <mergeCell ref="E4:G4"/>
    <mergeCell ref="H4:O4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topLeftCell="A19" workbookViewId="0">
      <selection activeCell="G20" sqref="G20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2" max="12" width="33.85546875" customWidth="1"/>
    <col min="15" max="15" width="11.5703125" bestFit="1" customWidth="1"/>
    <col min="16" max="16" width="35.140625" customWidth="1"/>
  </cols>
  <sheetData>
    <row r="1" spans="2:16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6" ht="18" x14ac:dyDescent="0.25">
      <c r="B4" s="1"/>
      <c r="C4" s="1"/>
      <c r="D4" s="1"/>
      <c r="E4" s="1"/>
      <c r="F4" s="2"/>
      <c r="G4" s="3"/>
      <c r="H4" s="1"/>
      <c r="I4" s="61" t="s">
        <v>64</v>
      </c>
      <c r="J4" s="61"/>
      <c r="K4" s="61"/>
      <c r="L4" s="44"/>
      <c r="M4" s="44"/>
      <c r="N4" s="1"/>
      <c r="O4" s="1"/>
      <c r="P4" s="1"/>
    </row>
    <row r="5" spans="2:16" ht="18" x14ac:dyDescent="0.25">
      <c r="B5" s="4"/>
      <c r="C5" s="4"/>
      <c r="D5" s="4"/>
      <c r="E5" s="61" t="s">
        <v>1</v>
      </c>
      <c r="F5" s="61"/>
      <c r="G5" s="61"/>
      <c r="H5" s="61" t="s">
        <v>65</v>
      </c>
      <c r="I5" s="61"/>
      <c r="J5" s="61"/>
      <c r="K5" s="61"/>
      <c r="L5" s="61"/>
      <c r="M5" s="44"/>
      <c r="N5" s="44"/>
      <c r="O5" s="44"/>
      <c r="P5" s="4"/>
    </row>
    <row r="6" spans="2:16" ht="18" x14ac:dyDescent="0.25">
      <c r="B6" s="5"/>
      <c r="C6" s="6"/>
      <c r="D6" s="41"/>
      <c r="E6" s="61" t="s">
        <v>2</v>
      </c>
      <c r="F6" s="61"/>
      <c r="G6" s="61"/>
      <c r="H6" s="45"/>
      <c r="I6" s="45"/>
      <c r="J6" s="45"/>
      <c r="K6" s="45"/>
      <c r="L6" s="45"/>
      <c r="M6" s="45"/>
      <c r="N6" s="45"/>
      <c r="O6" s="45"/>
      <c r="P6" s="6"/>
    </row>
    <row r="7" spans="2:16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57" t="s">
        <v>66</v>
      </c>
      <c r="I7" s="59" t="s">
        <v>14</v>
      </c>
      <c r="J7" s="59" t="s">
        <v>67</v>
      </c>
      <c r="K7" s="51" t="s">
        <v>8</v>
      </c>
      <c r="L7" s="54" t="s">
        <v>9</v>
      </c>
    </row>
    <row r="8" spans="2:16" ht="15" customHeight="1" x14ac:dyDescent="0.25">
      <c r="B8" s="63"/>
      <c r="C8" s="64"/>
      <c r="D8" s="63"/>
      <c r="E8" s="66"/>
      <c r="F8" s="68"/>
      <c r="G8" s="52"/>
      <c r="H8" s="69"/>
      <c r="I8" s="68"/>
      <c r="J8" s="68"/>
      <c r="K8" s="52"/>
      <c r="L8" s="55"/>
    </row>
    <row r="9" spans="2:16" x14ac:dyDescent="0.25">
      <c r="B9" s="63"/>
      <c r="C9" s="64"/>
      <c r="D9" s="63"/>
      <c r="E9" s="67"/>
      <c r="F9" s="60"/>
      <c r="G9" s="53"/>
      <c r="H9" s="58"/>
      <c r="I9" s="60"/>
      <c r="J9" s="60"/>
      <c r="K9" s="53"/>
      <c r="L9" s="56"/>
    </row>
    <row r="10" spans="2:16" ht="35.1" customHeight="1" x14ac:dyDescent="0.25">
      <c r="B10" s="9">
        <v>1000</v>
      </c>
      <c r="C10" s="9">
        <v>1300</v>
      </c>
      <c r="D10" s="9">
        <v>132</v>
      </c>
      <c r="E10" s="10" t="s">
        <v>18</v>
      </c>
      <c r="F10" s="11" t="s">
        <v>19</v>
      </c>
      <c r="G10" s="42"/>
      <c r="H10" s="13">
        <v>6</v>
      </c>
      <c r="I10" s="14">
        <v>7998</v>
      </c>
      <c r="J10" s="14">
        <f t="shared" ref="J10:J19" si="0">I10/15</f>
        <v>533.20000000000005</v>
      </c>
      <c r="K10" s="14">
        <f>J10*10*0.25</f>
        <v>1333</v>
      </c>
      <c r="L10" s="15"/>
      <c r="M10" s="32"/>
    </row>
    <row r="11" spans="2:16" ht="35.1" customHeight="1" x14ac:dyDescent="0.25">
      <c r="B11" s="13">
        <v>1000</v>
      </c>
      <c r="C11" s="9">
        <v>1300</v>
      </c>
      <c r="D11" s="9">
        <v>132</v>
      </c>
      <c r="E11" s="10" t="s">
        <v>20</v>
      </c>
      <c r="F11" s="11" t="s">
        <v>19</v>
      </c>
      <c r="G11" s="16"/>
      <c r="H11" s="13">
        <v>6</v>
      </c>
      <c r="I11" s="14">
        <v>7998</v>
      </c>
      <c r="J11" s="14">
        <f t="shared" si="0"/>
        <v>533.20000000000005</v>
      </c>
      <c r="K11" s="14">
        <f t="shared" ref="K11:K12" si="1">J11*10*0.25</f>
        <v>1333</v>
      </c>
      <c r="L11" s="15"/>
    </row>
    <row r="12" spans="2:16" ht="35.1" customHeight="1" x14ac:dyDescent="0.25">
      <c r="B12" s="13">
        <v>1000</v>
      </c>
      <c r="C12" s="9">
        <v>1300</v>
      </c>
      <c r="D12" s="9">
        <v>132</v>
      </c>
      <c r="E12" s="10" t="s">
        <v>21</v>
      </c>
      <c r="F12" s="11" t="s">
        <v>19</v>
      </c>
      <c r="G12" s="10"/>
      <c r="H12" s="13">
        <v>6</v>
      </c>
      <c r="I12" s="14">
        <v>7998</v>
      </c>
      <c r="J12" s="14">
        <f t="shared" si="0"/>
        <v>533.20000000000005</v>
      </c>
      <c r="K12" s="14">
        <f t="shared" si="1"/>
        <v>1333</v>
      </c>
      <c r="L12" s="15"/>
    </row>
    <row r="13" spans="2:16" ht="20.25" x14ac:dyDescent="0.3">
      <c r="B13" s="13">
        <v>1000</v>
      </c>
      <c r="C13" s="9">
        <v>1300</v>
      </c>
      <c r="D13" s="9">
        <v>132</v>
      </c>
      <c r="E13" s="10" t="s">
        <v>22</v>
      </c>
      <c r="F13" s="11" t="s">
        <v>19</v>
      </c>
      <c r="G13" s="10"/>
      <c r="H13" s="13">
        <v>3</v>
      </c>
      <c r="I13" s="14">
        <v>7998</v>
      </c>
      <c r="J13" s="14">
        <f t="shared" si="0"/>
        <v>533.20000000000005</v>
      </c>
      <c r="K13" s="14">
        <f>J13*5*0.25</f>
        <v>666.5</v>
      </c>
      <c r="L13" s="17"/>
    </row>
    <row r="14" spans="2:16" ht="35.1" customHeight="1" x14ac:dyDescent="0.25">
      <c r="B14" s="13">
        <v>1000</v>
      </c>
      <c r="C14" s="9">
        <v>1300</v>
      </c>
      <c r="D14" s="9">
        <v>132</v>
      </c>
      <c r="E14" s="10" t="s">
        <v>54</v>
      </c>
      <c r="F14" s="11" t="s">
        <v>44</v>
      </c>
      <c r="G14" s="10"/>
      <c r="H14" s="13">
        <v>3</v>
      </c>
      <c r="I14" s="14">
        <v>7998</v>
      </c>
      <c r="J14" s="14">
        <f t="shared" si="0"/>
        <v>533.20000000000005</v>
      </c>
      <c r="K14" s="14">
        <f>J14*5*0.25</f>
        <v>666.5</v>
      </c>
      <c r="L14" s="15"/>
    </row>
    <row r="15" spans="2:16" ht="35.1" customHeight="1" x14ac:dyDescent="0.25">
      <c r="B15" s="13">
        <v>1000</v>
      </c>
      <c r="C15" s="9">
        <v>1300</v>
      </c>
      <c r="D15" s="9">
        <v>132</v>
      </c>
      <c r="E15" s="10" t="s">
        <v>23</v>
      </c>
      <c r="F15" s="11" t="s">
        <v>19</v>
      </c>
      <c r="G15" s="10"/>
      <c r="H15" s="13">
        <v>6</v>
      </c>
      <c r="I15" s="14">
        <v>7998</v>
      </c>
      <c r="J15" s="14">
        <f t="shared" si="0"/>
        <v>533.20000000000005</v>
      </c>
      <c r="K15" s="14">
        <f>J15*10*0.25</f>
        <v>1333</v>
      </c>
      <c r="L15" s="15"/>
    </row>
    <row r="16" spans="2:16" ht="35.1" customHeight="1" x14ac:dyDescent="0.25">
      <c r="B16" s="13">
        <v>1000</v>
      </c>
      <c r="C16" s="9">
        <v>1300</v>
      </c>
      <c r="D16" s="9">
        <v>132</v>
      </c>
      <c r="E16" s="10" t="s">
        <v>24</v>
      </c>
      <c r="F16" s="11" t="s">
        <v>19</v>
      </c>
      <c r="G16" s="16"/>
      <c r="H16" s="13">
        <v>6</v>
      </c>
      <c r="I16" s="14">
        <v>7998</v>
      </c>
      <c r="J16" s="14">
        <f t="shared" si="0"/>
        <v>533.20000000000005</v>
      </c>
      <c r="K16" s="14">
        <f t="shared" ref="K16:K20" si="2">J16*10*0.25</f>
        <v>1333</v>
      </c>
      <c r="L16" s="15"/>
    </row>
    <row r="17" spans="2:16" ht="35.1" customHeight="1" x14ac:dyDescent="0.25">
      <c r="B17" s="13">
        <v>1000</v>
      </c>
      <c r="C17" s="9">
        <v>1300</v>
      </c>
      <c r="D17" s="9">
        <v>132</v>
      </c>
      <c r="E17" s="10" t="s">
        <v>25</v>
      </c>
      <c r="F17" s="11" t="s">
        <v>19</v>
      </c>
      <c r="G17" s="10"/>
      <c r="H17" s="13">
        <v>6</v>
      </c>
      <c r="I17" s="14">
        <v>7998</v>
      </c>
      <c r="J17" s="14">
        <f t="shared" si="0"/>
        <v>533.20000000000005</v>
      </c>
      <c r="K17" s="14">
        <f t="shared" si="2"/>
        <v>1333</v>
      </c>
      <c r="L17" s="15"/>
    </row>
    <row r="18" spans="2:16" ht="20.25" x14ac:dyDescent="0.3">
      <c r="B18" s="13">
        <v>1000</v>
      </c>
      <c r="C18" s="9">
        <v>1300</v>
      </c>
      <c r="D18" s="9">
        <v>132</v>
      </c>
      <c r="E18" s="10" t="s">
        <v>26</v>
      </c>
      <c r="F18" s="11" t="s">
        <v>19</v>
      </c>
      <c r="G18" s="16"/>
      <c r="H18" s="13"/>
      <c r="I18" s="14"/>
      <c r="J18" s="14">
        <f t="shared" si="0"/>
        <v>0</v>
      </c>
      <c r="K18" s="14">
        <f t="shared" si="2"/>
        <v>0</v>
      </c>
      <c r="L18" s="17" t="s">
        <v>27</v>
      </c>
    </row>
    <row r="19" spans="2:16" ht="35.1" customHeight="1" x14ac:dyDescent="0.25">
      <c r="B19" s="13">
        <v>1000</v>
      </c>
      <c r="C19" s="9">
        <v>1300</v>
      </c>
      <c r="D19" s="9">
        <v>132</v>
      </c>
      <c r="E19" s="10" t="s">
        <v>28</v>
      </c>
      <c r="F19" s="11" t="s">
        <v>19</v>
      </c>
      <c r="G19" s="16"/>
      <c r="H19" s="13">
        <v>6</v>
      </c>
      <c r="I19" s="14">
        <v>7998</v>
      </c>
      <c r="J19" s="14">
        <f t="shared" si="0"/>
        <v>533.20000000000005</v>
      </c>
      <c r="K19" s="14">
        <f t="shared" si="2"/>
        <v>1333</v>
      </c>
      <c r="L19" s="10"/>
    </row>
    <row r="20" spans="2:16" ht="35.1" customHeight="1" x14ac:dyDescent="0.25">
      <c r="B20" s="13">
        <v>1000</v>
      </c>
      <c r="C20" s="9">
        <v>1300</v>
      </c>
      <c r="D20" s="9">
        <v>132</v>
      </c>
      <c r="E20" s="10" t="s">
        <v>29</v>
      </c>
      <c r="F20" s="11" t="s">
        <v>19</v>
      </c>
      <c r="G20" s="16"/>
      <c r="H20" s="13">
        <v>6</v>
      </c>
      <c r="I20" s="14">
        <v>7998</v>
      </c>
      <c r="J20" s="14">
        <f>I20/15</f>
        <v>533.20000000000005</v>
      </c>
      <c r="K20" s="14">
        <f t="shared" si="2"/>
        <v>1333</v>
      </c>
      <c r="L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79980</v>
      </c>
      <c r="J21" s="22">
        <f t="shared" ref="J21:K21" si="3">SUM(J10:J20)</f>
        <v>5331.9999999999991</v>
      </c>
      <c r="K21" s="22">
        <f t="shared" si="3"/>
        <v>11997</v>
      </c>
      <c r="L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 t="s">
        <v>45</v>
      </c>
      <c r="L26" s="29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63</v>
      </c>
      <c r="F27" s="23"/>
      <c r="G27" s="23"/>
      <c r="H27" s="24"/>
      <c r="I27" s="24" t="s">
        <v>33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62" t="s">
        <v>34</v>
      </c>
      <c r="F28" s="62"/>
      <c r="G28" s="23"/>
      <c r="H28" s="23"/>
      <c r="I28" s="47" t="s">
        <v>35</v>
      </c>
      <c r="J28" s="47"/>
      <c r="K28" s="47"/>
      <c r="L28" s="46"/>
      <c r="M28" s="1"/>
      <c r="N28" s="1"/>
      <c r="O28" s="1"/>
      <c r="P28" s="1"/>
    </row>
    <row r="32" spans="2:16" x14ac:dyDescent="0.25">
      <c r="I32" s="43"/>
    </row>
  </sheetData>
  <mergeCells count="17">
    <mergeCell ref="H7:H9"/>
    <mergeCell ref="I7:I9"/>
    <mergeCell ref="J7:J9"/>
    <mergeCell ref="K7:K9"/>
    <mergeCell ref="L7:L9"/>
    <mergeCell ref="E28:F28"/>
    <mergeCell ref="I28:K28"/>
    <mergeCell ref="I4:K4"/>
    <mergeCell ref="E5:G5"/>
    <mergeCell ref="H5:L5"/>
    <mergeCell ref="E6:G6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workbookViewId="0">
      <selection activeCell="G18" sqref="G18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 t="s">
        <v>0</v>
      </c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ht="18" x14ac:dyDescent="0.25">
      <c r="B3" s="4"/>
      <c r="C3" s="4"/>
      <c r="D3" s="4"/>
      <c r="E3" s="61" t="s">
        <v>1</v>
      </c>
      <c r="F3" s="61"/>
      <c r="G3" s="61"/>
      <c r="H3" s="61" t="s">
        <v>72</v>
      </c>
      <c r="I3" s="61"/>
      <c r="J3" s="61"/>
      <c r="K3" s="61"/>
      <c r="L3" s="61"/>
      <c r="M3" s="61"/>
      <c r="N3" s="61"/>
      <c r="O3" s="61"/>
      <c r="P3" s="4"/>
    </row>
    <row r="4" spans="2:17" ht="18" x14ac:dyDescent="0.25">
      <c r="B4" s="5"/>
      <c r="C4" s="6"/>
      <c r="D4" s="41"/>
      <c r="E4" s="61" t="s">
        <v>2</v>
      </c>
      <c r="F4" s="61"/>
      <c r="G4" s="61"/>
      <c r="H4" s="62"/>
      <c r="I4" s="62"/>
      <c r="J4" s="62"/>
      <c r="K4" s="62"/>
      <c r="L4" s="62"/>
      <c r="M4" s="62"/>
      <c r="N4" s="62"/>
      <c r="O4" s="62"/>
      <c r="P4" s="6"/>
    </row>
    <row r="5" spans="2:17" x14ac:dyDescent="0.25">
      <c r="B5" s="63" t="s">
        <v>10</v>
      </c>
      <c r="C5" s="64" t="s">
        <v>11</v>
      </c>
      <c r="D5" s="63" t="s">
        <v>12</v>
      </c>
      <c r="E5" s="65" t="s">
        <v>3</v>
      </c>
      <c r="F5" s="59" t="s">
        <v>4</v>
      </c>
      <c r="G5" s="51" t="s">
        <v>5</v>
      </c>
      <c r="H5" s="7"/>
      <c r="I5" s="8" t="s">
        <v>6</v>
      </c>
      <c r="J5" s="8"/>
      <c r="K5" s="8"/>
      <c r="L5" s="48" t="s">
        <v>7</v>
      </c>
      <c r="M5" s="49"/>
      <c r="N5" s="50"/>
      <c r="O5" s="51" t="s">
        <v>8</v>
      </c>
      <c r="P5" s="54" t="s">
        <v>9</v>
      </c>
    </row>
    <row r="6" spans="2:17" x14ac:dyDescent="0.25">
      <c r="B6" s="63"/>
      <c r="C6" s="64"/>
      <c r="D6" s="63"/>
      <c r="E6" s="66"/>
      <c r="F6" s="68"/>
      <c r="G6" s="52"/>
      <c r="H6" s="57" t="s">
        <v>13</v>
      </c>
      <c r="I6" s="59" t="s">
        <v>14</v>
      </c>
      <c r="J6" s="59" t="s">
        <v>36</v>
      </c>
      <c r="K6" s="54" t="s">
        <v>37</v>
      </c>
      <c r="L6" s="59" t="s">
        <v>15</v>
      </c>
      <c r="M6" s="59" t="s">
        <v>16</v>
      </c>
      <c r="N6" s="59" t="s">
        <v>17</v>
      </c>
      <c r="O6" s="52"/>
      <c r="P6" s="55"/>
    </row>
    <row r="7" spans="2:17" x14ac:dyDescent="0.25">
      <c r="B7" s="63"/>
      <c r="C7" s="64"/>
      <c r="D7" s="63"/>
      <c r="E7" s="67"/>
      <c r="F7" s="60"/>
      <c r="G7" s="53"/>
      <c r="H7" s="58"/>
      <c r="I7" s="60"/>
      <c r="J7" s="60"/>
      <c r="K7" s="56"/>
      <c r="L7" s="60"/>
      <c r="M7" s="60"/>
      <c r="N7" s="60"/>
      <c r="O7" s="53"/>
      <c r="P7" s="56"/>
    </row>
    <row r="8" spans="2:17" ht="35.1" customHeight="1" x14ac:dyDescent="0.25">
      <c r="B8" s="9">
        <v>1000</v>
      </c>
      <c r="C8" s="9">
        <v>1100</v>
      </c>
      <c r="D8" s="9">
        <v>111</v>
      </c>
      <c r="E8" s="10" t="s">
        <v>18</v>
      </c>
      <c r="F8" s="11" t="s">
        <v>19</v>
      </c>
      <c r="G8" s="42"/>
      <c r="H8" s="13">
        <v>15</v>
      </c>
      <c r="I8" s="14">
        <v>7998</v>
      </c>
      <c r="J8" s="14"/>
      <c r="K8" s="14">
        <f>I8-J8</f>
        <v>7998</v>
      </c>
      <c r="L8" s="14"/>
      <c r="M8" s="14">
        <v>998</v>
      </c>
      <c r="N8" s="14">
        <f>M8</f>
        <v>998</v>
      </c>
      <c r="O8" s="14">
        <f>K8-N8</f>
        <v>7000</v>
      </c>
      <c r="P8" s="15"/>
    </row>
    <row r="9" spans="2:17" ht="35.1" customHeight="1" x14ac:dyDescent="0.25">
      <c r="B9" s="13">
        <v>1000</v>
      </c>
      <c r="C9" s="13">
        <v>1100</v>
      </c>
      <c r="D9" s="9">
        <v>111</v>
      </c>
      <c r="E9" s="10" t="s">
        <v>20</v>
      </c>
      <c r="F9" s="11" t="s">
        <v>19</v>
      </c>
      <c r="G9" s="16"/>
      <c r="H9" s="13">
        <v>15</v>
      </c>
      <c r="I9" s="14">
        <v>7998</v>
      </c>
      <c r="J9" s="14"/>
      <c r="K9" s="14">
        <f t="shared" ref="K9:K18" si="0">I9-J9</f>
        <v>7998</v>
      </c>
      <c r="L9" s="14"/>
      <c r="M9" s="14">
        <v>998</v>
      </c>
      <c r="N9" s="14">
        <f t="shared" ref="N9:N18" si="1">M9</f>
        <v>998</v>
      </c>
      <c r="O9" s="14">
        <f t="shared" ref="O9:O18" si="2">K9-N9</f>
        <v>7000</v>
      </c>
      <c r="P9" s="15"/>
    </row>
    <row r="10" spans="2:17" ht="35.1" customHeight="1" x14ac:dyDescent="0.25">
      <c r="B10" s="13">
        <v>1000</v>
      </c>
      <c r="C10" s="13">
        <v>1100</v>
      </c>
      <c r="D10" s="9">
        <v>111</v>
      </c>
      <c r="E10" s="10" t="s">
        <v>21</v>
      </c>
      <c r="F10" s="11" t="s">
        <v>19</v>
      </c>
      <c r="G10" s="10"/>
      <c r="H10" s="13">
        <v>15</v>
      </c>
      <c r="I10" s="14">
        <v>7998</v>
      </c>
      <c r="J10" s="14"/>
      <c r="K10" s="14">
        <f t="shared" si="0"/>
        <v>7998</v>
      </c>
      <c r="L10" s="14"/>
      <c r="M10" s="14">
        <v>998</v>
      </c>
      <c r="N10" s="14">
        <f t="shared" si="1"/>
        <v>998</v>
      </c>
      <c r="O10" s="14">
        <f t="shared" si="2"/>
        <v>7000</v>
      </c>
      <c r="P10" s="15"/>
      <c r="Q10" s="32"/>
    </row>
    <row r="11" spans="2:17" ht="20.25" x14ac:dyDescent="0.3">
      <c r="B11" s="13">
        <v>1000</v>
      </c>
      <c r="C11" s="13">
        <v>1100</v>
      </c>
      <c r="D11" s="9">
        <v>111</v>
      </c>
      <c r="E11" s="10" t="s">
        <v>22</v>
      </c>
      <c r="F11" s="11" t="s">
        <v>19</v>
      </c>
      <c r="G11" s="10"/>
      <c r="H11" s="13">
        <v>15</v>
      </c>
      <c r="I11" s="14">
        <v>7998</v>
      </c>
      <c r="J11" s="14"/>
      <c r="K11" s="14">
        <f t="shared" si="0"/>
        <v>7998</v>
      </c>
      <c r="L11" s="14"/>
      <c r="M11" s="14">
        <v>998</v>
      </c>
      <c r="N11" s="14">
        <f t="shared" si="1"/>
        <v>998</v>
      </c>
      <c r="O11" s="14">
        <f t="shared" si="2"/>
        <v>7000</v>
      </c>
      <c r="P11" s="17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54</v>
      </c>
      <c r="F12" s="11" t="s">
        <v>44</v>
      </c>
      <c r="G12" s="10"/>
      <c r="H12" s="13"/>
      <c r="I12" s="14"/>
      <c r="J12" s="14"/>
      <c r="K12" s="14"/>
      <c r="L12" s="14"/>
      <c r="M12" s="14"/>
      <c r="N12" s="14"/>
      <c r="O12" s="14"/>
      <c r="P12" s="15"/>
    </row>
    <row r="13" spans="2:17" ht="35.1" customHeight="1" x14ac:dyDescent="0.25">
      <c r="B13" s="13">
        <v>1000</v>
      </c>
      <c r="C13" s="13">
        <v>1100</v>
      </c>
      <c r="D13" s="9">
        <v>111</v>
      </c>
      <c r="E13" s="10" t="s">
        <v>23</v>
      </c>
      <c r="F13" s="11" t="s">
        <v>19</v>
      </c>
      <c r="G13" s="10"/>
      <c r="H13" s="13">
        <v>15</v>
      </c>
      <c r="I13" s="14">
        <v>7998</v>
      </c>
      <c r="J13" s="14"/>
      <c r="K13" s="14">
        <f t="shared" si="0"/>
        <v>7998</v>
      </c>
      <c r="L13" s="14"/>
      <c r="M13" s="14">
        <v>998</v>
      </c>
      <c r="N13" s="14">
        <f t="shared" si="1"/>
        <v>998</v>
      </c>
      <c r="O13" s="14">
        <f t="shared" si="2"/>
        <v>7000</v>
      </c>
      <c r="P13" s="15"/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24</v>
      </c>
      <c r="F14" s="11" t="s">
        <v>19</v>
      </c>
      <c r="G14" s="16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f t="shared" si="2"/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25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20.25" x14ac:dyDescent="0.3">
      <c r="B16" s="13">
        <v>1000</v>
      </c>
      <c r="C16" s="13">
        <v>1100</v>
      </c>
      <c r="D16" s="9">
        <v>111</v>
      </c>
      <c r="E16" s="10" t="s">
        <v>26</v>
      </c>
      <c r="F16" s="11" t="s">
        <v>19</v>
      </c>
      <c r="G16" s="16"/>
      <c r="H16" s="13"/>
      <c r="I16" s="14"/>
      <c r="J16" s="14"/>
      <c r="K16" s="14">
        <v>0</v>
      </c>
      <c r="L16" s="14"/>
      <c r="M16" s="14">
        <v>0</v>
      </c>
      <c r="N16" s="14">
        <v>0</v>
      </c>
      <c r="O16" s="14">
        <f>K16-N16</f>
        <v>0</v>
      </c>
      <c r="P16" s="17" t="s">
        <v>27</v>
      </c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28</v>
      </c>
      <c r="F17" s="11" t="s">
        <v>19</v>
      </c>
      <c r="G17" s="16"/>
      <c r="H17" s="13">
        <v>15</v>
      </c>
      <c r="I17" s="14">
        <v>7998</v>
      </c>
      <c r="J17" s="14"/>
      <c r="K17" s="14">
        <f t="shared" ref="K17" si="3">I17-J17</f>
        <v>7998</v>
      </c>
      <c r="L17" s="14"/>
      <c r="M17" s="14">
        <v>998</v>
      </c>
      <c r="N17" s="14">
        <f t="shared" ref="N17" si="4">M17</f>
        <v>998</v>
      </c>
      <c r="O17" s="14">
        <f t="shared" ref="O17" si="5">K17-N17</f>
        <v>7000</v>
      </c>
      <c r="P17" s="10"/>
    </row>
    <row r="18" spans="2:16" ht="35.1" customHeight="1" x14ac:dyDescent="0.25">
      <c r="B18" s="13">
        <v>1000</v>
      </c>
      <c r="C18" s="13">
        <v>1100</v>
      </c>
      <c r="D18" s="9">
        <v>111</v>
      </c>
      <c r="E18" s="10" t="s">
        <v>29</v>
      </c>
      <c r="F18" s="11" t="s">
        <v>19</v>
      </c>
      <c r="G18" s="16"/>
      <c r="H18" s="13">
        <v>15</v>
      </c>
      <c r="I18" s="14">
        <v>7998</v>
      </c>
      <c r="J18" s="14"/>
      <c r="K18" s="14">
        <f t="shared" si="0"/>
        <v>7998</v>
      </c>
      <c r="L18" s="14"/>
      <c r="M18" s="14">
        <v>998</v>
      </c>
      <c r="N18" s="14">
        <f t="shared" si="1"/>
        <v>998</v>
      </c>
      <c r="O18" s="14">
        <f t="shared" si="2"/>
        <v>7000</v>
      </c>
      <c r="P18" s="10"/>
    </row>
    <row r="19" spans="2:16" ht="35.1" customHeight="1" x14ac:dyDescent="0.25">
      <c r="B19" s="18"/>
      <c r="C19" s="18"/>
      <c r="D19" s="18"/>
      <c r="E19" s="18" t="s">
        <v>30</v>
      </c>
      <c r="F19" s="19"/>
      <c r="G19" s="20"/>
      <c r="H19" s="21"/>
      <c r="I19" s="22">
        <f>SUM(I8:I18)</f>
        <v>71982</v>
      </c>
      <c r="J19" s="22">
        <f t="shared" ref="J19:O19" si="6">SUM(J8:J18)</f>
        <v>0</v>
      </c>
      <c r="K19" s="22">
        <f t="shared" si="6"/>
        <v>71982</v>
      </c>
      <c r="L19" s="22">
        <f t="shared" si="6"/>
        <v>0</v>
      </c>
      <c r="M19" s="22">
        <f t="shared" si="6"/>
        <v>8982</v>
      </c>
      <c r="N19" s="22">
        <f t="shared" si="6"/>
        <v>8982</v>
      </c>
      <c r="O19" s="22">
        <f t="shared" si="6"/>
        <v>63000</v>
      </c>
      <c r="P19" s="18"/>
    </row>
    <row r="20" spans="2:16" ht="35.1" customHeight="1" x14ac:dyDescent="0.25"/>
    <row r="21" spans="2:16" ht="35.1" customHeight="1" x14ac:dyDescent="0.25">
      <c r="B21" s="1"/>
      <c r="C21" s="1"/>
      <c r="D21" s="1"/>
      <c r="E21" s="23" t="s">
        <v>38</v>
      </c>
      <c r="F21" s="23"/>
      <c r="G21" s="23"/>
      <c r="H21" s="24"/>
      <c r="I21" s="24"/>
      <c r="J21" s="24" t="s">
        <v>31</v>
      </c>
      <c r="K21" s="25"/>
      <c r="L21" s="25"/>
      <c r="M21" s="1"/>
      <c r="N21" s="1"/>
      <c r="O21" s="1"/>
      <c r="P21" s="1"/>
    </row>
    <row r="22" spans="2:16" x14ac:dyDescent="0.25">
      <c r="B22" s="1"/>
      <c r="C22" s="1"/>
      <c r="D22" s="1"/>
      <c r="E22" s="23"/>
      <c r="F22" s="23"/>
      <c r="G22" s="26"/>
      <c r="H22" s="24"/>
      <c r="I22" s="24"/>
      <c r="J22" s="24"/>
      <c r="K22" s="25"/>
      <c r="L22" s="25"/>
      <c r="M22" s="1"/>
      <c r="N22" s="1"/>
      <c r="O22" s="1"/>
      <c r="P22" s="1"/>
    </row>
    <row r="23" spans="2:16" x14ac:dyDescent="0.25">
      <c r="B23" s="1"/>
      <c r="C23" s="1"/>
      <c r="D23" s="1"/>
      <c r="E23" s="23"/>
      <c r="F23" s="23"/>
      <c r="G23" s="26"/>
      <c r="H23" s="24"/>
      <c r="I23" s="24"/>
      <c r="J23" s="24"/>
      <c r="K23" s="25"/>
      <c r="L23" s="25"/>
      <c r="M23" s="1"/>
      <c r="N23" s="1"/>
      <c r="O23" s="1"/>
      <c r="P23" s="1"/>
    </row>
    <row r="24" spans="2:16" ht="18" x14ac:dyDescent="0.25">
      <c r="B24" s="1"/>
      <c r="C24" s="1"/>
      <c r="D24" s="1"/>
      <c r="E24" s="30"/>
      <c r="F24" s="27"/>
      <c r="G24" s="26"/>
      <c r="H24" s="24"/>
      <c r="I24" s="28"/>
      <c r="J24" s="28"/>
      <c r="K24" s="28" t="s">
        <v>45</v>
      </c>
      <c r="L24" s="29"/>
      <c r="M24" s="1"/>
      <c r="N24" s="1"/>
      <c r="O24" s="1"/>
      <c r="P24" s="1"/>
    </row>
    <row r="25" spans="2:16" x14ac:dyDescent="0.25">
      <c r="B25" s="1"/>
      <c r="C25" s="1"/>
      <c r="D25" s="1"/>
      <c r="E25" s="23" t="s">
        <v>63</v>
      </c>
      <c r="F25" s="23"/>
      <c r="G25" s="23"/>
      <c r="H25" s="24"/>
      <c r="I25" s="24" t="s">
        <v>33</v>
      </c>
      <c r="J25" s="24"/>
      <c r="K25" s="25"/>
      <c r="L25" s="25"/>
      <c r="M25" s="1"/>
      <c r="N25" s="1"/>
      <c r="O25" s="1"/>
      <c r="P25" s="1"/>
    </row>
    <row r="26" spans="2:16" x14ac:dyDescent="0.25">
      <c r="B26" s="1"/>
      <c r="C26" s="1"/>
      <c r="D26" s="1"/>
      <c r="E26" s="39" t="s">
        <v>34</v>
      </c>
      <c r="F26" s="23"/>
      <c r="G26" s="23"/>
      <c r="H26" s="23"/>
      <c r="I26" s="47" t="s">
        <v>35</v>
      </c>
      <c r="J26" s="47"/>
      <c r="K26" s="47"/>
      <c r="L26" s="40"/>
      <c r="M26" s="1"/>
      <c r="N26" s="1"/>
      <c r="O26" s="1"/>
      <c r="P26" s="1"/>
    </row>
    <row r="30" spans="2:16" x14ac:dyDescent="0.25">
      <c r="I30" s="43"/>
    </row>
  </sheetData>
  <mergeCells count="21">
    <mergeCell ref="I26:K26"/>
    <mergeCell ref="L5:N5"/>
    <mergeCell ref="O5:O7"/>
    <mergeCell ref="P5:P7"/>
    <mergeCell ref="H6:H7"/>
    <mergeCell ref="I6:I7"/>
    <mergeCell ref="J6:J7"/>
    <mergeCell ref="K6:K7"/>
    <mergeCell ref="L6:L7"/>
    <mergeCell ref="M6:M7"/>
    <mergeCell ref="N6:N7"/>
    <mergeCell ref="E3:G3"/>
    <mergeCell ref="H3:O3"/>
    <mergeCell ref="E4:G4"/>
    <mergeCell ref="H4:O4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topLeftCell="F1" workbookViewId="0">
      <selection activeCell="F12" sqref="F12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40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6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12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19" si="0">I11-J11</f>
        <v>7998</v>
      </c>
      <c r="L11" s="14"/>
      <c r="M11" s="14">
        <v>998</v>
      </c>
      <c r="N11" s="14">
        <f t="shared" ref="N11:N19" si="1">M11</f>
        <v>998</v>
      </c>
      <c r="O11" s="14">
        <f t="shared" ref="O11:O19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25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>
        <v>15</v>
      </c>
      <c r="I13" s="14">
        <v>7998</v>
      </c>
      <c r="J13" s="14"/>
      <c r="K13" s="14">
        <f t="shared" si="0"/>
        <v>7998</v>
      </c>
      <c r="L13" s="14"/>
      <c r="M13" s="14">
        <v>998</v>
      </c>
      <c r="N13" s="14">
        <f t="shared" si="1"/>
        <v>998</v>
      </c>
      <c r="O13" s="14">
        <f t="shared" si="2"/>
        <v>7000</v>
      </c>
      <c r="P13" s="15"/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23</v>
      </c>
      <c r="F14" s="11" t="s">
        <v>19</v>
      </c>
      <c r="G14" s="10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f t="shared" si="2"/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24</v>
      </c>
      <c r="F15" s="11" t="s">
        <v>19</v>
      </c>
      <c r="G15" s="16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25</v>
      </c>
      <c r="F16" s="11" t="s">
        <v>19</v>
      </c>
      <c r="G16" s="10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3">
      <c r="B17" s="13">
        <v>1000</v>
      </c>
      <c r="C17" s="13">
        <v>1100</v>
      </c>
      <c r="D17" s="9">
        <v>111</v>
      </c>
      <c r="E17" s="10" t="s">
        <v>26</v>
      </c>
      <c r="F17" s="11" t="s">
        <v>19</v>
      </c>
      <c r="G17" s="16"/>
      <c r="H17" s="13"/>
      <c r="I17" s="14"/>
      <c r="J17" s="14"/>
      <c r="K17" s="14">
        <v>0</v>
      </c>
      <c r="L17" s="14"/>
      <c r="M17" s="14">
        <v>0</v>
      </c>
      <c r="N17" s="14">
        <v>0</v>
      </c>
      <c r="O17" s="14">
        <f>K17-N17</f>
        <v>0</v>
      </c>
      <c r="P17" s="17" t="s">
        <v>27</v>
      </c>
    </row>
    <row r="18" spans="2:16" ht="35.1" customHeight="1" x14ac:dyDescent="0.25">
      <c r="B18" s="13">
        <v>1000</v>
      </c>
      <c r="C18" s="13">
        <v>1100</v>
      </c>
      <c r="D18" s="9">
        <v>111</v>
      </c>
      <c r="E18" s="10" t="s">
        <v>28</v>
      </c>
      <c r="F18" s="11" t="s">
        <v>19</v>
      </c>
      <c r="G18" s="16"/>
      <c r="H18" s="13">
        <v>15</v>
      </c>
      <c r="I18" s="14">
        <v>7998</v>
      </c>
      <c r="J18" s="14"/>
      <c r="K18" s="14">
        <f t="shared" ref="K18" si="3">I18-J18</f>
        <v>7998</v>
      </c>
      <c r="L18" s="14"/>
      <c r="M18" s="14">
        <v>998</v>
      </c>
      <c r="N18" s="14">
        <f t="shared" ref="N18" si="4">M18</f>
        <v>998</v>
      </c>
      <c r="O18" s="14">
        <f t="shared" ref="O18" si="5">K18-N18</f>
        <v>7000</v>
      </c>
      <c r="P18" s="10"/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29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si="0"/>
        <v>7998</v>
      </c>
      <c r="L19" s="14"/>
      <c r="M19" s="14">
        <v>998</v>
      </c>
      <c r="N19" s="14">
        <f t="shared" si="1"/>
        <v>998</v>
      </c>
      <c r="O19" s="14">
        <f t="shared" si="2"/>
        <v>7000</v>
      </c>
      <c r="P19" s="10"/>
    </row>
    <row r="20" spans="2:16" ht="35.1" customHeight="1" x14ac:dyDescent="0.25">
      <c r="B20" s="18"/>
      <c r="C20" s="18"/>
      <c r="D20" s="18"/>
      <c r="E20" s="18" t="s">
        <v>30</v>
      </c>
      <c r="F20" s="19"/>
      <c r="G20" s="20"/>
      <c r="H20" s="21"/>
      <c r="I20" s="22">
        <f>SUM(I10:I19)</f>
        <v>71982</v>
      </c>
      <c r="J20" s="22">
        <f t="shared" ref="J20:O20" si="6">SUM(J10:J19)</f>
        <v>0</v>
      </c>
      <c r="K20" s="22">
        <f t="shared" si="6"/>
        <v>71982</v>
      </c>
      <c r="L20" s="22">
        <f t="shared" si="6"/>
        <v>0</v>
      </c>
      <c r="M20" s="22">
        <f t="shared" si="6"/>
        <v>8982</v>
      </c>
      <c r="N20" s="22">
        <f t="shared" si="6"/>
        <v>8982</v>
      </c>
      <c r="O20" s="22">
        <f t="shared" si="6"/>
        <v>63000</v>
      </c>
      <c r="P20" s="18"/>
    </row>
    <row r="22" spans="2:16" x14ac:dyDescent="0.25">
      <c r="B22" s="1"/>
      <c r="C22" s="1"/>
      <c r="D22" s="1"/>
      <c r="E22" s="23" t="s">
        <v>38</v>
      </c>
      <c r="F22" s="23"/>
      <c r="G22" s="23"/>
      <c r="H22" s="24"/>
      <c r="I22" s="24"/>
      <c r="J22" s="24" t="s">
        <v>31</v>
      </c>
      <c r="K22" s="25"/>
      <c r="L22" s="25"/>
      <c r="M22" s="1"/>
      <c r="N22" s="1"/>
      <c r="O22" s="1"/>
      <c r="P22" s="1"/>
    </row>
    <row r="23" spans="2:16" x14ac:dyDescent="0.25">
      <c r="B23" s="1"/>
      <c r="C23" s="1"/>
      <c r="D23" s="1"/>
      <c r="E23" s="23"/>
      <c r="F23" s="23"/>
      <c r="G23" s="26"/>
      <c r="H23" s="24"/>
      <c r="I23" s="24"/>
      <c r="J23" s="24"/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ht="18" x14ac:dyDescent="0.25">
      <c r="B25" s="1"/>
      <c r="C25" s="1"/>
      <c r="D25" s="1"/>
      <c r="E25" s="30"/>
      <c r="F25" s="27"/>
      <c r="G25" s="26"/>
      <c r="H25" s="24"/>
      <c r="I25" s="28"/>
      <c r="J25" s="28"/>
      <c r="K25" s="28"/>
      <c r="L25" s="29"/>
      <c r="M25" s="1"/>
      <c r="N25" s="1"/>
      <c r="O25" s="1"/>
      <c r="P25" s="1"/>
    </row>
    <row r="26" spans="2:16" x14ac:dyDescent="0.25">
      <c r="B26" s="1"/>
      <c r="C26" s="1"/>
      <c r="D26" s="1"/>
      <c r="E26" s="23" t="s">
        <v>32</v>
      </c>
      <c r="F26" s="23"/>
      <c r="G26" s="23"/>
      <c r="H26" s="24"/>
      <c r="I26" s="24" t="s">
        <v>33</v>
      </c>
      <c r="J26" s="24"/>
      <c r="K26" s="25"/>
      <c r="L26" s="25"/>
      <c r="M26" s="1"/>
      <c r="N26" s="1"/>
      <c r="O26" s="1"/>
      <c r="P26" s="1"/>
    </row>
    <row r="27" spans="2:16" x14ac:dyDescent="0.25">
      <c r="B27" s="1"/>
      <c r="C27" s="1"/>
      <c r="D27" s="1"/>
      <c r="E27" s="31" t="s">
        <v>34</v>
      </c>
      <c r="F27" s="23"/>
      <c r="G27" s="23"/>
      <c r="H27" s="23"/>
      <c r="I27" s="47" t="s">
        <v>35</v>
      </c>
      <c r="J27" s="47"/>
      <c r="K27" s="47"/>
      <c r="L27" s="47"/>
      <c r="M27" s="1"/>
      <c r="N27" s="1"/>
      <c r="O27" s="1"/>
      <c r="P27" s="1"/>
    </row>
  </sheetData>
  <mergeCells count="21"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  <mergeCell ref="I27:L27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5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topLeftCell="A10" workbookViewId="0">
      <selection activeCell="G18" sqref="G18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 t="s">
        <v>0</v>
      </c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ht="18" x14ac:dyDescent="0.25">
      <c r="B3" s="4"/>
      <c r="C3" s="4"/>
      <c r="D3" s="4"/>
      <c r="E3" s="61" t="s">
        <v>1</v>
      </c>
      <c r="F3" s="61"/>
      <c r="G3" s="61"/>
      <c r="H3" s="61" t="s">
        <v>73</v>
      </c>
      <c r="I3" s="61"/>
      <c r="J3" s="61"/>
      <c r="K3" s="61"/>
      <c r="L3" s="61"/>
      <c r="M3" s="61"/>
      <c r="N3" s="61"/>
      <c r="O3" s="61"/>
      <c r="P3" s="4"/>
    </row>
    <row r="4" spans="2:17" ht="18" x14ac:dyDescent="0.25">
      <c r="B4" s="5"/>
      <c r="C4" s="6"/>
      <c r="D4" s="41"/>
      <c r="E4" s="61" t="s">
        <v>2</v>
      </c>
      <c r="F4" s="61"/>
      <c r="G4" s="61"/>
      <c r="H4" s="62"/>
      <c r="I4" s="62"/>
      <c r="J4" s="62"/>
      <c r="K4" s="62"/>
      <c r="L4" s="62"/>
      <c r="M4" s="62"/>
      <c r="N4" s="62"/>
      <c r="O4" s="62"/>
      <c r="P4" s="6"/>
    </row>
    <row r="5" spans="2:17" x14ac:dyDescent="0.25">
      <c r="B5" s="63" t="s">
        <v>10</v>
      </c>
      <c r="C5" s="64" t="s">
        <v>11</v>
      </c>
      <c r="D5" s="63" t="s">
        <v>12</v>
      </c>
      <c r="E5" s="65" t="s">
        <v>3</v>
      </c>
      <c r="F5" s="59" t="s">
        <v>4</v>
      </c>
      <c r="G5" s="51" t="s">
        <v>5</v>
      </c>
      <c r="H5" s="7"/>
      <c r="I5" s="8" t="s">
        <v>6</v>
      </c>
      <c r="J5" s="8"/>
      <c r="K5" s="8"/>
      <c r="L5" s="48" t="s">
        <v>7</v>
      </c>
      <c r="M5" s="49"/>
      <c r="N5" s="50"/>
      <c r="O5" s="51" t="s">
        <v>8</v>
      </c>
      <c r="P5" s="54" t="s">
        <v>9</v>
      </c>
    </row>
    <row r="6" spans="2:17" x14ac:dyDescent="0.25">
      <c r="B6" s="63"/>
      <c r="C6" s="64"/>
      <c r="D6" s="63"/>
      <c r="E6" s="66"/>
      <c r="F6" s="68"/>
      <c r="G6" s="52"/>
      <c r="H6" s="57" t="s">
        <v>13</v>
      </c>
      <c r="I6" s="59" t="s">
        <v>14</v>
      </c>
      <c r="J6" s="59" t="s">
        <v>36</v>
      </c>
      <c r="K6" s="54" t="s">
        <v>37</v>
      </c>
      <c r="L6" s="59" t="s">
        <v>15</v>
      </c>
      <c r="M6" s="59" t="s">
        <v>16</v>
      </c>
      <c r="N6" s="59" t="s">
        <v>17</v>
      </c>
      <c r="O6" s="52"/>
      <c r="P6" s="55"/>
    </row>
    <row r="7" spans="2:17" x14ac:dyDescent="0.25">
      <c r="B7" s="63"/>
      <c r="C7" s="64"/>
      <c r="D7" s="63"/>
      <c r="E7" s="67"/>
      <c r="F7" s="60"/>
      <c r="G7" s="53"/>
      <c r="H7" s="58"/>
      <c r="I7" s="60"/>
      <c r="J7" s="60"/>
      <c r="K7" s="56"/>
      <c r="L7" s="60"/>
      <c r="M7" s="60"/>
      <c r="N7" s="60"/>
      <c r="O7" s="53"/>
      <c r="P7" s="56"/>
    </row>
    <row r="8" spans="2:17" ht="35.1" customHeight="1" x14ac:dyDescent="0.25">
      <c r="B8" s="9">
        <v>1000</v>
      </c>
      <c r="C8" s="9">
        <v>1100</v>
      </c>
      <c r="D8" s="9">
        <v>111</v>
      </c>
      <c r="E8" s="10" t="s">
        <v>18</v>
      </c>
      <c r="F8" s="11" t="s">
        <v>19</v>
      </c>
      <c r="G8" s="42"/>
      <c r="H8" s="13">
        <v>15</v>
      </c>
      <c r="I8" s="14">
        <v>7998</v>
      </c>
      <c r="J8" s="14"/>
      <c r="K8" s="14">
        <f>I8-J8</f>
        <v>7998</v>
      </c>
      <c r="L8" s="14"/>
      <c r="M8" s="14">
        <v>998</v>
      </c>
      <c r="N8" s="14">
        <f>M8</f>
        <v>998</v>
      </c>
      <c r="O8" s="14">
        <f>K8-N8</f>
        <v>7000</v>
      </c>
      <c r="P8" s="15"/>
    </row>
    <row r="9" spans="2:17" ht="35.1" customHeight="1" x14ac:dyDescent="0.25">
      <c r="B9" s="13">
        <v>1000</v>
      </c>
      <c r="C9" s="13">
        <v>1100</v>
      </c>
      <c r="D9" s="9">
        <v>111</v>
      </c>
      <c r="E9" s="10" t="s">
        <v>20</v>
      </c>
      <c r="F9" s="11" t="s">
        <v>19</v>
      </c>
      <c r="G9" s="16"/>
      <c r="H9" s="13">
        <v>15</v>
      </c>
      <c r="I9" s="14">
        <v>7998</v>
      </c>
      <c r="J9" s="14"/>
      <c r="K9" s="14">
        <f t="shared" ref="K9:K18" si="0">I9-J9</f>
        <v>7998</v>
      </c>
      <c r="L9" s="14"/>
      <c r="M9" s="14">
        <v>998</v>
      </c>
      <c r="N9" s="14">
        <f t="shared" ref="N9:N18" si="1">M9</f>
        <v>998</v>
      </c>
      <c r="O9" s="14">
        <f t="shared" ref="O9:O18" si="2">K9-N9</f>
        <v>7000</v>
      </c>
      <c r="P9" s="15"/>
    </row>
    <row r="10" spans="2:17" ht="35.1" customHeight="1" x14ac:dyDescent="0.25">
      <c r="B10" s="13">
        <v>1000</v>
      </c>
      <c r="C10" s="13">
        <v>1100</v>
      </c>
      <c r="D10" s="9">
        <v>111</v>
      </c>
      <c r="E10" s="10" t="s">
        <v>21</v>
      </c>
      <c r="F10" s="11" t="s">
        <v>19</v>
      </c>
      <c r="G10" s="10"/>
      <c r="H10" s="13">
        <v>15</v>
      </c>
      <c r="I10" s="14">
        <v>7998</v>
      </c>
      <c r="J10" s="14"/>
      <c r="K10" s="14">
        <f t="shared" si="0"/>
        <v>7998</v>
      </c>
      <c r="L10" s="14"/>
      <c r="M10" s="14">
        <v>998</v>
      </c>
      <c r="N10" s="14">
        <f t="shared" si="1"/>
        <v>998</v>
      </c>
      <c r="O10" s="14">
        <f t="shared" si="2"/>
        <v>7000</v>
      </c>
      <c r="P10" s="15"/>
      <c r="Q10" s="32"/>
    </row>
    <row r="11" spans="2:17" ht="20.25" x14ac:dyDescent="0.3">
      <c r="B11" s="13">
        <v>1000</v>
      </c>
      <c r="C11" s="13">
        <v>1100</v>
      </c>
      <c r="D11" s="9">
        <v>111</v>
      </c>
      <c r="E11" s="10" t="s">
        <v>22</v>
      </c>
      <c r="F11" s="11" t="s">
        <v>19</v>
      </c>
      <c r="G11" s="10"/>
      <c r="H11" s="13">
        <v>15</v>
      </c>
      <c r="I11" s="14">
        <v>7998</v>
      </c>
      <c r="J11" s="14"/>
      <c r="K11" s="14">
        <f t="shared" si="0"/>
        <v>7998</v>
      </c>
      <c r="L11" s="14"/>
      <c r="M11" s="14">
        <v>998</v>
      </c>
      <c r="N11" s="14">
        <f t="shared" si="1"/>
        <v>998</v>
      </c>
      <c r="O11" s="14">
        <f t="shared" si="2"/>
        <v>7000</v>
      </c>
      <c r="P11" s="17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54</v>
      </c>
      <c r="F12" s="11" t="s">
        <v>44</v>
      </c>
      <c r="G12" s="10"/>
      <c r="H12" s="13"/>
      <c r="I12" s="14"/>
      <c r="J12" s="14"/>
      <c r="K12" s="14"/>
      <c r="L12" s="14"/>
      <c r="M12" s="14"/>
      <c r="N12" s="14"/>
      <c r="O12" s="14"/>
      <c r="P12" s="15"/>
    </row>
    <row r="13" spans="2:17" ht="35.1" customHeight="1" x14ac:dyDescent="0.25">
      <c r="B13" s="13">
        <v>1000</v>
      </c>
      <c r="C13" s="13">
        <v>1100</v>
      </c>
      <c r="D13" s="9">
        <v>111</v>
      </c>
      <c r="E13" s="10" t="s">
        <v>23</v>
      </c>
      <c r="F13" s="11" t="s">
        <v>19</v>
      </c>
      <c r="G13" s="10"/>
      <c r="H13" s="13">
        <v>15</v>
      </c>
      <c r="I13" s="14">
        <v>7998</v>
      </c>
      <c r="J13" s="14"/>
      <c r="K13" s="14">
        <f t="shared" si="0"/>
        <v>7998</v>
      </c>
      <c r="L13" s="14"/>
      <c r="M13" s="14">
        <v>998</v>
      </c>
      <c r="N13" s="14">
        <f t="shared" si="1"/>
        <v>998</v>
      </c>
      <c r="O13" s="14">
        <f t="shared" si="2"/>
        <v>7000</v>
      </c>
      <c r="P13" s="15"/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24</v>
      </c>
      <c r="F14" s="11" t="s">
        <v>19</v>
      </c>
      <c r="G14" s="16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f t="shared" si="2"/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25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20.25" x14ac:dyDescent="0.3">
      <c r="B16" s="13">
        <v>1000</v>
      </c>
      <c r="C16" s="13">
        <v>1100</v>
      </c>
      <c r="D16" s="9">
        <v>111</v>
      </c>
      <c r="E16" s="10" t="s">
        <v>26</v>
      </c>
      <c r="F16" s="11" t="s">
        <v>19</v>
      </c>
      <c r="G16" s="16"/>
      <c r="H16" s="13"/>
      <c r="I16" s="14"/>
      <c r="J16" s="14"/>
      <c r="K16" s="14">
        <v>0</v>
      </c>
      <c r="L16" s="14"/>
      <c r="M16" s="14">
        <v>0</v>
      </c>
      <c r="N16" s="14">
        <v>0</v>
      </c>
      <c r="O16" s="14">
        <f>K16-N16</f>
        <v>0</v>
      </c>
      <c r="P16" s="17" t="s">
        <v>27</v>
      </c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28</v>
      </c>
      <c r="F17" s="11" t="s">
        <v>19</v>
      </c>
      <c r="G17" s="16"/>
      <c r="H17" s="13">
        <v>15</v>
      </c>
      <c r="I17" s="14">
        <v>7998</v>
      </c>
      <c r="J17" s="14"/>
      <c r="K17" s="14">
        <f t="shared" ref="K17" si="3">I17-J17</f>
        <v>7998</v>
      </c>
      <c r="L17" s="14"/>
      <c r="M17" s="14">
        <v>998</v>
      </c>
      <c r="N17" s="14">
        <f t="shared" ref="N17" si="4">M17</f>
        <v>998</v>
      </c>
      <c r="O17" s="14">
        <f t="shared" ref="O17" si="5">K17-N17</f>
        <v>7000</v>
      </c>
      <c r="P17" s="10"/>
    </row>
    <row r="18" spans="2:16" ht="35.1" customHeight="1" x14ac:dyDescent="0.25">
      <c r="B18" s="13">
        <v>1000</v>
      </c>
      <c r="C18" s="13">
        <v>1100</v>
      </c>
      <c r="D18" s="9">
        <v>111</v>
      </c>
      <c r="E18" s="10" t="s">
        <v>29</v>
      </c>
      <c r="F18" s="11" t="s">
        <v>19</v>
      </c>
      <c r="G18" s="16"/>
      <c r="H18" s="13">
        <v>15</v>
      </c>
      <c r="I18" s="14">
        <v>7998</v>
      </c>
      <c r="J18" s="14"/>
      <c r="K18" s="14">
        <f t="shared" si="0"/>
        <v>7998</v>
      </c>
      <c r="L18" s="14"/>
      <c r="M18" s="14">
        <v>998</v>
      </c>
      <c r="N18" s="14">
        <f t="shared" si="1"/>
        <v>998</v>
      </c>
      <c r="O18" s="14">
        <f t="shared" si="2"/>
        <v>7000</v>
      </c>
      <c r="P18" s="10"/>
    </row>
    <row r="19" spans="2:16" ht="35.1" customHeight="1" x14ac:dyDescent="0.25">
      <c r="B19" s="18"/>
      <c r="C19" s="18"/>
      <c r="D19" s="18"/>
      <c r="E19" s="18" t="s">
        <v>30</v>
      </c>
      <c r="F19" s="19"/>
      <c r="G19" s="20"/>
      <c r="H19" s="21"/>
      <c r="I19" s="22">
        <f>SUM(I8:I18)</f>
        <v>71982</v>
      </c>
      <c r="J19" s="22">
        <f t="shared" ref="J19:O19" si="6">SUM(J8:J18)</f>
        <v>0</v>
      </c>
      <c r="K19" s="22">
        <f t="shared" si="6"/>
        <v>71982</v>
      </c>
      <c r="L19" s="22">
        <f t="shared" si="6"/>
        <v>0</v>
      </c>
      <c r="M19" s="22">
        <f t="shared" si="6"/>
        <v>8982</v>
      </c>
      <c r="N19" s="22">
        <f t="shared" si="6"/>
        <v>8982</v>
      </c>
      <c r="O19" s="22">
        <f t="shared" si="6"/>
        <v>63000</v>
      </c>
      <c r="P19" s="18"/>
    </row>
    <row r="20" spans="2:16" ht="35.1" customHeight="1" x14ac:dyDescent="0.25"/>
    <row r="21" spans="2:16" ht="35.1" customHeight="1" x14ac:dyDescent="0.25">
      <c r="B21" s="1"/>
      <c r="C21" s="1"/>
      <c r="D21" s="1"/>
      <c r="E21" s="23" t="s">
        <v>38</v>
      </c>
      <c r="F21" s="23"/>
      <c r="G21" s="23"/>
      <c r="H21" s="24"/>
      <c r="I21" s="24"/>
      <c r="J21" s="24" t="s">
        <v>31</v>
      </c>
      <c r="K21" s="25"/>
      <c r="L21" s="25"/>
      <c r="M21" s="1"/>
      <c r="N21" s="1"/>
      <c r="O21" s="1"/>
      <c r="P21" s="1"/>
    </row>
    <row r="22" spans="2:16" x14ac:dyDescent="0.25">
      <c r="B22" s="1"/>
      <c r="C22" s="1"/>
      <c r="D22" s="1"/>
      <c r="E22" s="23"/>
      <c r="F22" s="23"/>
      <c r="G22" s="26"/>
      <c r="H22" s="24"/>
      <c r="I22" s="24"/>
      <c r="J22" s="24"/>
      <c r="K22" s="25"/>
      <c r="L22" s="25"/>
      <c r="M22" s="1"/>
      <c r="N22" s="1"/>
      <c r="O22" s="1"/>
      <c r="P22" s="1"/>
    </row>
    <row r="23" spans="2:16" x14ac:dyDescent="0.25">
      <c r="B23" s="1"/>
      <c r="C23" s="1"/>
      <c r="D23" s="1"/>
      <c r="E23" s="23"/>
      <c r="F23" s="23"/>
      <c r="G23" s="26"/>
      <c r="H23" s="24"/>
      <c r="I23" s="24"/>
      <c r="J23" s="24"/>
      <c r="K23" s="25"/>
      <c r="L23" s="25"/>
      <c r="M23" s="1"/>
      <c r="N23" s="1"/>
      <c r="O23" s="1"/>
      <c r="P23" s="1"/>
    </row>
    <row r="24" spans="2:16" ht="18" x14ac:dyDescent="0.25">
      <c r="B24" s="1"/>
      <c r="C24" s="1"/>
      <c r="D24" s="1"/>
      <c r="E24" s="30"/>
      <c r="F24" s="27"/>
      <c r="G24" s="26"/>
      <c r="H24" s="24"/>
      <c r="I24" s="28"/>
      <c r="J24" s="28"/>
      <c r="K24" s="28" t="s">
        <v>45</v>
      </c>
      <c r="L24" s="29"/>
      <c r="M24" s="1"/>
      <c r="N24" s="1"/>
      <c r="O24" s="1"/>
      <c r="P24" s="1"/>
    </row>
    <row r="25" spans="2:16" x14ac:dyDescent="0.25">
      <c r="B25" s="1"/>
      <c r="C25" s="1"/>
      <c r="D25" s="1"/>
      <c r="E25" s="23" t="s">
        <v>63</v>
      </c>
      <c r="F25" s="23"/>
      <c r="G25" s="23"/>
      <c r="H25" s="24"/>
      <c r="I25" s="24" t="s">
        <v>33</v>
      </c>
      <c r="J25" s="24"/>
      <c r="K25" s="25"/>
      <c r="L25" s="25"/>
      <c r="M25" s="1"/>
      <c r="N25" s="1"/>
      <c r="O25" s="1"/>
      <c r="P25" s="1"/>
    </row>
    <row r="26" spans="2:16" x14ac:dyDescent="0.25">
      <c r="B26" s="1"/>
      <c r="C26" s="1"/>
      <c r="D26" s="1"/>
      <c r="E26" s="39" t="s">
        <v>34</v>
      </c>
      <c r="F26" s="23"/>
      <c r="G26" s="23"/>
      <c r="H26" s="23"/>
      <c r="I26" s="47" t="s">
        <v>35</v>
      </c>
      <c r="J26" s="47"/>
      <c r="K26" s="47"/>
      <c r="L26" s="40"/>
      <c r="M26" s="1"/>
      <c r="N26" s="1"/>
      <c r="O26" s="1"/>
      <c r="P26" s="1"/>
    </row>
    <row r="30" spans="2:16" x14ac:dyDescent="0.25">
      <c r="I30" s="43"/>
    </row>
  </sheetData>
  <mergeCells count="21">
    <mergeCell ref="I26:K26"/>
    <mergeCell ref="L5:N5"/>
    <mergeCell ref="O5:O7"/>
    <mergeCell ref="P5:P7"/>
    <mergeCell ref="H6:H7"/>
    <mergeCell ref="I6:I7"/>
    <mergeCell ref="J6:J7"/>
    <mergeCell ref="K6:K7"/>
    <mergeCell ref="L6:L7"/>
    <mergeCell ref="M6:M7"/>
    <mergeCell ref="N6:N7"/>
    <mergeCell ref="E3:G3"/>
    <mergeCell ref="H3:O3"/>
    <mergeCell ref="E4:G4"/>
    <mergeCell ref="H4:O4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abSelected="1" workbookViewId="0">
      <selection activeCell="G19" sqref="G19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2" max="12" width="12.7109375" bestFit="1" customWidth="1"/>
    <col min="13" max="13" width="33.140625" customWidth="1"/>
    <col min="15" max="15" width="11.5703125" bestFit="1" customWidth="1"/>
    <col min="16" max="16" width="35.140625" customWidth="1"/>
  </cols>
  <sheetData>
    <row r="1" spans="2:16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6" ht="18" x14ac:dyDescent="0.25">
      <c r="B5" s="4"/>
      <c r="C5" s="4"/>
      <c r="D5" s="4"/>
      <c r="E5" s="61" t="s">
        <v>1</v>
      </c>
      <c r="F5" s="61"/>
      <c r="G5" s="61"/>
      <c r="H5" s="70" t="s">
        <v>74</v>
      </c>
      <c r="I5" s="70"/>
      <c r="J5" s="61" t="s">
        <v>75</v>
      </c>
      <c r="K5" s="61"/>
      <c r="L5" s="61"/>
      <c r="M5" s="61"/>
      <c r="N5" s="70"/>
      <c r="O5" s="70"/>
      <c r="P5" s="4"/>
    </row>
    <row r="6" spans="2:16" ht="18" x14ac:dyDescent="0.25">
      <c r="B6" s="5"/>
      <c r="C6" s="6"/>
      <c r="D6" s="6"/>
      <c r="E6" s="61" t="s">
        <v>2</v>
      </c>
      <c r="F6" s="61"/>
      <c r="G6" s="61"/>
      <c r="H6" s="23"/>
      <c r="I6" s="23"/>
      <c r="J6" s="71" t="s">
        <v>76</v>
      </c>
      <c r="K6" s="72"/>
      <c r="L6" s="72"/>
      <c r="M6" s="72"/>
      <c r="N6" s="23"/>
      <c r="O6" s="23"/>
      <c r="P6" s="6"/>
    </row>
    <row r="7" spans="2:16" x14ac:dyDescent="0.25">
      <c r="B7" s="73"/>
      <c r="C7" s="73"/>
      <c r="D7" s="73"/>
      <c r="E7" s="74" t="s">
        <v>3</v>
      </c>
      <c r="F7" s="59" t="s">
        <v>4</v>
      </c>
      <c r="G7" s="51" t="s">
        <v>5</v>
      </c>
      <c r="H7" s="75" t="s">
        <v>77</v>
      </c>
      <c r="I7" s="75" t="s">
        <v>14</v>
      </c>
      <c r="J7" s="75" t="s">
        <v>67</v>
      </c>
      <c r="K7" s="74" t="s">
        <v>78</v>
      </c>
      <c r="L7" s="74" t="s">
        <v>79</v>
      </c>
      <c r="M7" s="54" t="s">
        <v>9</v>
      </c>
    </row>
    <row r="8" spans="2:16" ht="15" customHeight="1" x14ac:dyDescent="0.25">
      <c r="B8" s="59" t="s">
        <v>10</v>
      </c>
      <c r="C8" s="59" t="s">
        <v>11</v>
      </c>
      <c r="D8" s="59" t="s">
        <v>12</v>
      </c>
      <c r="E8" s="76"/>
      <c r="F8" s="68"/>
      <c r="G8" s="52"/>
      <c r="H8" s="77"/>
      <c r="I8" s="77"/>
      <c r="J8" s="77"/>
      <c r="K8" s="76"/>
      <c r="L8" s="76"/>
      <c r="M8" s="55"/>
    </row>
    <row r="9" spans="2:16" x14ac:dyDescent="0.25">
      <c r="B9" s="60"/>
      <c r="C9" s="60"/>
      <c r="D9" s="60"/>
      <c r="E9" s="78"/>
      <c r="F9" s="60"/>
      <c r="G9" s="53"/>
      <c r="H9" s="79"/>
      <c r="I9" s="79"/>
      <c r="J9" s="79"/>
      <c r="K9" s="78"/>
      <c r="L9" s="78"/>
      <c r="M9" s="56"/>
    </row>
    <row r="10" spans="2:16" ht="35.1" customHeight="1" x14ac:dyDescent="0.25">
      <c r="B10" s="9">
        <v>1000</v>
      </c>
      <c r="C10" s="9">
        <v>1300</v>
      </c>
      <c r="D10" s="9">
        <v>132</v>
      </c>
      <c r="E10" s="10" t="s">
        <v>18</v>
      </c>
      <c r="F10" s="11" t="s">
        <v>19</v>
      </c>
      <c r="G10" s="12"/>
      <c r="H10" s="13">
        <v>9</v>
      </c>
      <c r="I10" s="14">
        <v>7998</v>
      </c>
      <c r="J10" s="14">
        <f>I10/15</f>
        <v>533.20000000000005</v>
      </c>
      <c r="K10" s="14">
        <v>50</v>
      </c>
      <c r="L10" s="14">
        <f>J10*K10/12*H10</f>
        <v>19995.000000000004</v>
      </c>
      <c r="M10" s="15"/>
    </row>
    <row r="11" spans="2:16" ht="35.1" customHeight="1" x14ac:dyDescent="0.25">
      <c r="B11" s="13">
        <v>1000</v>
      </c>
      <c r="C11" s="9">
        <v>1300</v>
      </c>
      <c r="D11" s="9">
        <v>132</v>
      </c>
      <c r="E11" s="10" t="s">
        <v>20</v>
      </c>
      <c r="F11" s="11" t="s">
        <v>19</v>
      </c>
      <c r="G11" s="16"/>
      <c r="H11" s="13">
        <v>9</v>
      </c>
      <c r="I11" s="14">
        <v>7998</v>
      </c>
      <c r="J11" s="14">
        <f t="shared" ref="J11:J19" si="0">I11/15</f>
        <v>533.20000000000005</v>
      </c>
      <c r="K11" s="14">
        <v>50</v>
      </c>
      <c r="L11" s="14">
        <f t="shared" ref="L11:L17" si="1">J11*K11/12*H11</f>
        <v>19995.000000000004</v>
      </c>
      <c r="M11" s="15"/>
    </row>
    <row r="12" spans="2:16" ht="35.1" customHeight="1" x14ac:dyDescent="0.25">
      <c r="B12" s="13">
        <v>1000</v>
      </c>
      <c r="C12" s="9">
        <v>1300</v>
      </c>
      <c r="D12" s="9">
        <v>132</v>
      </c>
      <c r="E12" s="10" t="s">
        <v>21</v>
      </c>
      <c r="F12" s="11" t="s">
        <v>19</v>
      </c>
      <c r="G12" s="10"/>
      <c r="H12" s="13">
        <v>9</v>
      </c>
      <c r="I12" s="14">
        <v>7998</v>
      </c>
      <c r="J12" s="14">
        <f t="shared" si="0"/>
        <v>533.20000000000005</v>
      </c>
      <c r="K12" s="14">
        <v>50</v>
      </c>
      <c r="L12" s="14">
        <f t="shared" si="1"/>
        <v>19995.000000000004</v>
      </c>
      <c r="M12" s="15"/>
    </row>
    <row r="13" spans="2:16" ht="35.1" customHeight="1" x14ac:dyDescent="0.25">
      <c r="B13" s="13">
        <v>1000</v>
      </c>
      <c r="C13" s="9">
        <v>1300</v>
      </c>
      <c r="D13" s="9">
        <v>132</v>
      </c>
      <c r="E13" s="10" t="s">
        <v>22</v>
      </c>
      <c r="F13" s="11" t="s">
        <v>19</v>
      </c>
      <c r="G13" s="10"/>
      <c r="H13" s="13">
        <v>6</v>
      </c>
      <c r="I13" s="14">
        <v>7998</v>
      </c>
      <c r="J13" s="14">
        <f t="shared" si="0"/>
        <v>533.20000000000005</v>
      </c>
      <c r="K13" s="14">
        <v>50</v>
      </c>
      <c r="L13" s="14">
        <f t="shared" si="1"/>
        <v>13330.000000000002</v>
      </c>
      <c r="M13" s="15"/>
    </row>
    <row r="14" spans="2:16" ht="35.1" customHeight="1" x14ac:dyDescent="0.25">
      <c r="B14" s="13">
        <v>1000</v>
      </c>
      <c r="C14" s="9">
        <v>1300</v>
      </c>
      <c r="D14" s="9">
        <v>132</v>
      </c>
      <c r="E14" s="10" t="s">
        <v>54</v>
      </c>
      <c r="F14" s="11" t="s">
        <v>44</v>
      </c>
      <c r="G14" s="10"/>
      <c r="H14" s="13">
        <v>3</v>
      </c>
      <c r="I14" s="14">
        <v>7998</v>
      </c>
      <c r="J14" s="14">
        <f t="shared" si="0"/>
        <v>533.20000000000005</v>
      </c>
      <c r="K14" s="14">
        <v>50</v>
      </c>
      <c r="L14" s="14">
        <f t="shared" si="1"/>
        <v>6665.0000000000009</v>
      </c>
      <c r="M14" s="15"/>
    </row>
    <row r="15" spans="2:16" ht="35.1" customHeight="1" x14ac:dyDescent="0.25">
      <c r="B15" s="13">
        <v>1000</v>
      </c>
      <c r="C15" s="9">
        <v>1300</v>
      </c>
      <c r="D15" s="9">
        <v>132</v>
      </c>
      <c r="E15" s="10" t="s">
        <v>23</v>
      </c>
      <c r="F15" s="11" t="s">
        <v>19</v>
      </c>
      <c r="G15" s="10"/>
      <c r="H15" s="13">
        <v>9</v>
      </c>
      <c r="I15" s="14">
        <v>7998</v>
      </c>
      <c r="J15" s="14">
        <f t="shared" si="0"/>
        <v>533.20000000000005</v>
      </c>
      <c r="K15" s="14">
        <v>50</v>
      </c>
      <c r="L15" s="14">
        <f t="shared" si="1"/>
        <v>19995.000000000004</v>
      </c>
      <c r="M15" s="15"/>
    </row>
    <row r="16" spans="2:16" ht="35.1" customHeight="1" x14ac:dyDescent="0.25">
      <c r="B16" s="13">
        <v>1000</v>
      </c>
      <c r="C16" s="9">
        <v>1300</v>
      </c>
      <c r="D16" s="9">
        <v>132</v>
      </c>
      <c r="E16" s="10" t="s">
        <v>24</v>
      </c>
      <c r="F16" s="11" t="s">
        <v>19</v>
      </c>
      <c r="G16" s="16"/>
      <c r="H16" s="13">
        <v>9</v>
      </c>
      <c r="I16" s="14">
        <v>7998</v>
      </c>
      <c r="J16" s="14">
        <f t="shared" si="0"/>
        <v>533.20000000000005</v>
      </c>
      <c r="K16" s="14">
        <v>50</v>
      </c>
      <c r="L16" s="14">
        <f t="shared" si="1"/>
        <v>19995.000000000004</v>
      </c>
      <c r="M16" s="15"/>
    </row>
    <row r="17" spans="2:16" ht="35.1" customHeight="1" x14ac:dyDescent="0.25">
      <c r="B17" s="13">
        <v>1000</v>
      </c>
      <c r="C17" s="9">
        <v>1300</v>
      </c>
      <c r="D17" s="9">
        <v>132</v>
      </c>
      <c r="E17" s="10" t="s">
        <v>25</v>
      </c>
      <c r="F17" s="11" t="s">
        <v>19</v>
      </c>
      <c r="G17" s="10"/>
      <c r="H17" s="13">
        <v>9</v>
      </c>
      <c r="I17" s="14">
        <v>7998</v>
      </c>
      <c r="J17" s="14">
        <f t="shared" si="0"/>
        <v>533.20000000000005</v>
      </c>
      <c r="K17" s="14">
        <v>50</v>
      </c>
      <c r="L17" s="14">
        <f t="shared" si="1"/>
        <v>19995.000000000004</v>
      </c>
      <c r="M17" s="15"/>
    </row>
    <row r="18" spans="2:16" ht="20.25" x14ac:dyDescent="0.3">
      <c r="B18" s="13">
        <v>1000</v>
      </c>
      <c r="C18" s="9">
        <v>1300</v>
      </c>
      <c r="D18" s="9">
        <v>132</v>
      </c>
      <c r="E18" s="10" t="s">
        <v>26</v>
      </c>
      <c r="F18" s="11" t="s">
        <v>19</v>
      </c>
      <c r="G18" s="16"/>
      <c r="H18" s="13"/>
      <c r="I18" s="14"/>
      <c r="J18" s="14"/>
      <c r="K18" s="14">
        <v>0</v>
      </c>
      <c r="L18" s="14"/>
      <c r="M18" s="17" t="s">
        <v>27</v>
      </c>
    </row>
    <row r="19" spans="2:16" ht="35.1" customHeight="1" x14ac:dyDescent="0.25">
      <c r="B19" s="13">
        <v>1000</v>
      </c>
      <c r="C19" s="9">
        <v>1300</v>
      </c>
      <c r="D19" s="9">
        <v>132</v>
      </c>
      <c r="E19" s="10" t="s">
        <v>28</v>
      </c>
      <c r="F19" s="11" t="s">
        <v>19</v>
      </c>
      <c r="G19" s="16"/>
      <c r="H19" s="13">
        <v>9</v>
      </c>
      <c r="I19" s="14">
        <v>7998</v>
      </c>
      <c r="J19" s="14">
        <f t="shared" si="0"/>
        <v>533.20000000000005</v>
      </c>
      <c r="K19" s="14">
        <v>50</v>
      </c>
      <c r="L19" s="14">
        <f>J19*K19/12*H19</f>
        <v>19995.000000000004</v>
      </c>
      <c r="M19" s="10"/>
    </row>
    <row r="20" spans="2:16" ht="35.1" customHeight="1" x14ac:dyDescent="0.25">
      <c r="B20" s="13">
        <v>1000</v>
      </c>
      <c r="C20" s="9">
        <v>1300</v>
      </c>
      <c r="D20" s="9">
        <v>132</v>
      </c>
      <c r="E20" s="10" t="s">
        <v>29</v>
      </c>
      <c r="F20" s="11" t="s">
        <v>19</v>
      </c>
      <c r="G20" s="16"/>
      <c r="H20" s="13">
        <v>9</v>
      </c>
      <c r="I20" s="14">
        <v>7998</v>
      </c>
      <c r="J20" s="14">
        <f>I20/15</f>
        <v>533.20000000000005</v>
      </c>
      <c r="K20" s="80">
        <v>50</v>
      </c>
      <c r="L20" s="14">
        <f>J20*K20/12*H20</f>
        <v>19995.000000000004</v>
      </c>
      <c r="M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79980</v>
      </c>
      <c r="J21" s="22">
        <v>0</v>
      </c>
      <c r="K21" s="22">
        <f>SUM(K10:K20)</f>
        <v>500</v>
      </c>
      <c r="L21" s="22">
        <f>L10+L11+L12+L13+L14+L15+L16+L17+L19+L20</f>
        <v>179955.00000000003</v>
      </c>
      <c r="M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/>
      <c r="L26" s="29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32</v>
      </c>
      <c r="F27" s="23"/>
      <c r="G27" s="23"/>
      <c r="H27" s="24"/>
      <c r="I27" s="24" t="s">
        <v>33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39" t="s">
        <v>34</v>
      </c>
      <c r="F28" s="23"/>
      <c r="G28" s="23"/>
      <c r="H28" s="23"/>
      <c r="I28" s="47" t="s">
        <v>35</v>
      </c>
      <c r="J28" s="47"/>
      <c r="K28" s="47"/>
      <c r="L28" s="47"/>
      <c r="M28" s="1"/>
      <c r="N28" s="1"/>
      <c r="O28" s="1"/>
      <c r="P28" s="1"/>
    </row>
  </sheetData>
  <mergeCells count="17">
    <mergeCell ref="I28:L28"/>
    <mergeCell ref="K7:K9"/>
    <mergeCell ref="L7:L9"/>
    <mergeCell ref="M7:M9"/>
    <mergeCell ref="B8:B9"/>
    <mergeCell ref="C8:C9"/>
    <mergeCell ref="D8:D9"/>
    <mergeCell ref="E5:G5"/>
    <mergeCell ref="J5:M5"/>
    <mergeCell ref="E6:G6"/>
    <mergeCell ref="J6:M6"/>
    <mergeCell ref="E7:E9"/>
    <mergeCell ref="F7:F9"/>
    <mergeCell ref="G7:G9"/>
    <mergeCell ref="H7:H9"/>
    <mergeCell ref="I7:I9"/>
    <mergeCell ref="J7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topLeftCell="A28" workbookViewId="0">
      <selection activeCell="G10" sqref="G10:G19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41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6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12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19" si="0">I11-J11</f>
        <v>7998</v>
      </c>
      <c r="L11" s="14"/>
      <c r="M11" s="14">
        <v>998</v>
      </c>
      <c r="N11" s="14">
        <f t="shared" ref="N11:N19" si="1">M11</f>
        <v>998</v>
      </c>
      <c r="O11" s="14">
        <f t="shared" ref="O11:O19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25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>
        <v>15</v>
      </c>
      <c r="I13" s="14">
        <v>7998</v>
      </c>
      <c r="J13" s="14"/>
      <c r="K13" s="14">
        <f t="shared" si="0"/>
        <v>7998</v>
      </c>
      <c r="L13" s="14"/>
      <c r="M13" s="14">
        <v>998</v>
      </c>
      <c r="N13" s="14">
        <f t="shared" si="1"/>
        <v>998</v>
      </c>
      <c r="O13" s="14">
        <f t="shared" si="2"/>
        <v>7000</v>
      </c>
      <c r="P13" s="15"/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23</v>
      </c>
      <c r="F14" s="11" t="s">
        <v>19</v>
      </c>
      <c r="G14" s="10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f t="shared" si="2"/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24</v>
      </c>
      <c r="F15" s="11" t="s">
        <v>19</v>
      </c>
      <c r="G15" s="16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25</v>
      </c>
      <c r="F16" s="11" t="s">
        <v>19</v>
      </c>
      <c r="G16" s="10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3">
      <c r="B17" s="13">
        <v>1000</v>
      </c>
      <c r="C17" s="13">
        <v>1100</v>
      </c>
      <c r="D17" s="9">
        <v>111</v>
      </c>
      <c r="E17" s="10" t="s">
        <v>26</v>
      </c>
      <c r="F17" s="11" t="s">
        <v>19</v>
      </c>
      <c r="G17" s="16"/>
      <c r="H17" s="13"/>
      <c r="I17" s="14"/>
      <c r="J17" s="14"/>
      <c r="K17" s="14">
        <v>0</v>
      </c>
      <c r="L17" s="14"/>
      <c r="M17" s="14">
        <v>0</v>
      </c>
      <c r="N17" s="14">
        <v>0</v>
      </c>
      <c r="O17" s="14">
        <f>K17-N17</f>
        <v>0</v>
      </c>
      <c r="P17" s="17" t="s">
        <v>27</v>
      </c>
    </row>
    <row r="18" spans="2:16" ht="35.1" customHeight="1" x14ac:dyDescent="0.25">
      <c r="B18" s="13">
        <v>1000</v>
      </c>
      <c r="C18" s="13">
        <v>1100</v>
      </c>
      <c r="D18" s="9">
        <v>111</v>
      </c>
      <c r="E18" s="10" t="s">
        <v>28</v>
      </c>
      <c r="F18" s="11" t="s">
        <v>19</v>
      </c>
      <c r="G18" s="16"/>
      <c r="H18" s="13">
        <v>15</v>
      </c>
      <c r="I18" s="14">
        <v>7998</v>
      </c>
      <c r="J18" s="14"/>
      <c r="K18" s="14">
        <f t="shared" ref="K18" si="3">I18-J18</f>
        <v>7998</v>
      </c>
      <c r="L18" s="14"/>
      <c r="M18" s="14">
        <v>998</v>
      </c>
      <c r="N18" s="14">
        <f t="shared" ref="N18" si="4">M18</f>
        <v>998</v>
      </c>
      <c r="O18" s="14">
        <f t="shared" ref="O18" si="5">K18-N18</f>
        <v>7000</v>
      </c>
      <c r="P18" s="10"/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29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si="0"/>
        <v>7998</v>
      </c>
      <c r="L19" s="14"/>
      <c r="M19" s="14">
        <v>998</v>
      </c>
      <c r="N19" s="14">
        <f t="shared" si="1"/>
        <v>998</v>
      </c>
      <c r="O19" s="14">
        <f t="shared" si="2"/>
        <v>7000</v>
      </c>
      <c r="P19" s="10"/>
    </row>
    <row r="20" spans="2:16" ht="35.1" customHeight="1" x14ac:dyDescent="0.25">
      <c r="B20" s="18"/>
      <c r="C20" s="18"/>
      <c r="D20" s="18"/>
      <c r="E20" s="18" t="s">
        <v>30</v>
      </c>
      <c r="F20" s="19"/>
      <c r="G20" s="20"/>
      <c r="H20" s="21"/>
      <c r="I20" s="22">
        <f>SUM(I10:I19)</f>
        <v>71982</v>
      </c>
      <c r="J20" s="22">
        <f t="shared" ref="J20:O20" si="6">SUM(J10:J19)</f>
        <v>0</v>
      </c>
      <c r="K20" s="22">
        <f t="shared" si="6"/>
        <v>71982</v>
      </c>
      <c r="L20" s="22">
        <f t="shared" si="6"/>
        <v>0</v>
      </c>
      <c r="M20" s="22">
        <f t="shared" si="6"/>
        <v>8982</v>
      </c>
      <c r="N20" s="22">
        <f t="shared" si="6"/>
        <v>8982</v>
      </c>
      <c r="O20" s="22">
        <f t="shared" si="6"/>
        <v>63000</v>
      </c>
      <c r="P20" s="18"/>
    </row>
    <row r="22" spans="2:16" x14ac:dyDescent="0.25">
      <c r="B22" s="1"/>
      <c r="C22" s="1"/>
      <c r="D22" s="1"/>
      <c r="E22" s="23" t="s">
        <v>38</v>
      </c>
      <c r="F22" s="23"/>
      <c r="G22" s="23"/>
      <c r="H22" s="24"/>
      <c r="I22" s="24"/>
      <c r="J22" s="24" t="s">
        <v>31</v>
      </c>
      <c r="K22" s="25"/>
      <c r="L22" s="25"/>
      <c r="M22" s="1"/>
      <c r="N22" s="1"/>
      <c r="O22" s="1"/>
      <c r="P22" s="1"/>
    </row>
    <row r="23" spans="2:16" x14ac:dyDescent="0.25">
      <c r="B23" s="1"/>
      <c r="C23" s="1"/>
      <c r="D23" s="1"/>
      <c r="E23" s="23"/>
      <c r="F23" s="23"/>
      <c r="G23" s="26"/>
      <c r="H23" s="24"/>
      <c r="I23" s="24"/>
      <c r="J23" s="24"/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ht="18" x14ac:dyDescent="0.25">
      <c r="B25" s="1"/>
      <c r="C25" s="1"/>
      <c r="D25" s="1"/>
      <c r="E25" s="30"/>
      <c r="F25" s="27"/>
      <c r="G25" s="26"/>
      <c r="H25" s="24"/>
      <c r="I25" s="28"/>
      <c r="J25" s="28"/>
      <c r="K25" s="28"/>
      <c r="L25" s="29"/>
      <c r="M25" s="1"/>
      <c r="N25" s="1"/>
      <c r="O25" s="1"/>
      <c r="P25" s="1"/>
    </row>
    <row r="26" spans="2:16" x14ac:dyDescent="0.25">
      <c r="B26" s="1"/>
      <c r="C26" s="1"/>
      <c r="D26" s="1"/>
      <c r="E26" s="23" t="s">
        <v>32</v>
      </c>
      <c r="F26" s="23"/>
      <c r="G26" s="23"/>
      <c r="H26" s="24"/>
      <c r="I26" s="24" t="s">
        <v>33</v>
      </c>
      <c r="J26" s="24"/>
      <c r="K26" s="25"/>
      <c r="L26" s="25"/>
      <c r="M26" s="1"/>
      <c r="N26" s="1"/>
      <c r="O26" s="1"/>
      <c r="P26" s="1"/>
    </row>
    <row r="27" spans="2:16" x14ac:dyDescent="0.25">
      <c r="B27" s="1"/>
      <c r="C27" s="1"/>
      <c r="D27" s="1"/>
      <c r="E27" s="33" t="s">
        <v>34</v>
      </c>
      <c r="F27" s="23"/>
      <c r="G27" s="23"/>
      <c r="H27" s="23"/>
      <c r="I27" s="47" t="s">
        <v>35</v>
      </c>
      <c r="J27" s="47"/>
      <c r="K27" s="47"/>
      <c r="L27" s="47"/>
      <c r="M27" s="1"/>
      <c r="N27" s="1"/>
      <c r="O27" s="1"/>
      <c r="P27" s="1"/>
    </row>
  </sheetData>
  <mergeCells count="21">
    <mergeCell ref="I27:L27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5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workbookViewId="0">
      <selection activeCell="G10" sqref="G10:G20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42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6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12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19" si="0">I11-J11</f>
        <v>7998</v>
      </c>
      <c r="L11" s="14"/>
      <c r="M11" s="14">
        <v>998</v>
      </c>
      <c r="N11" s="14">
        <f t="shared" ref="N11:N19" si="1">M11</f>
        <v>998</v>
      </c>
      <c r="O11" s="14">
        <f t="shared" ref="O11:O19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25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>
        <v>15</v>
      </c>
      <c r="I13" s="14">
        <v>7998</v>
      </c>
      <c r="J13" s="14"/>
      <c r="K13" s="14">
        <f t="shared" si="0"/>
        <v>7998</v>
      </c>
      <c r="L13" s="14"/>
      <c r="M13" s="14">
        <v>998</v>
      </c>
      <c r="N13" s="14">
        <f t="shared" si="1"/>
        <v>998</v>
      </c>
      <c r="O13" s="14">
        <f t="shared" si="2"/>
        <v>7000</v>
      </c>
      <c r="P13" s="15"/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23</v>
      </c>
      <c r="F14" s="11" t="s">
        <v>19</v>
      </c>
      <c r="G14" s="10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f t="shared" si="2"/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24</v>
      </c>
      <c r="F15" s="11" t="s">
        <v>19</v>
      </c>
      <c r="G15" s="16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25</v>
      </c>
      <c r="F16" s="11" t="s">
        <v>19</v>
      </c>
      <c r="G16" s="10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3">
      <c r="B17" s="13">
        <v>1000</v>
      </c>
      <c r="C17" s="13">
        <v>1100</v>
      </c>
      <c r="D17" s="9">
        <v>111</v>
      </c>
      <c r="E17" s="10" t="s">
        <v>26</v>
      </c>
      <c r="F17" s="11" t="s">
        <v>19</v>
      </c>
      <c r="G17" s="16"/>
      <c r="H17" s="13"/>
      <c r="I17" s="14"/>
      <c r="J17" s="14"/>
      <c r="K17" s="14">
        <v>0</v>
      </c>
      <c r="L17" s="14"/>
      <c r="M17" s="14">
        <v>0</v>
      </c>
      <c r="N17" s="14">
        <v>0</v>
      </c>
      <c r="O17" s="14">
        <f>K17-N17</f>
        <v>0</v>
      </c>
      <c r="P17" s="17" t="s">
        <v>27</v>
      </c>
    </row>
    <row r="18" spans="2:16" ht="35.1" customHeight="1" x14ac:dyDescent="0.25">
      <c r="B18" s="13">
        <v>1000</v>
      </c>
      <c r="C18" s="13">
        <v>1100</v>
      </c>
      <c r="D18" s="9">
        <v>111</v>
      </c>
      <c r="E18" s="10" t="s">
        <v>28</v>
      </c>
      <c r="F18" s="11" t="s">
        <v>19</v>
      </c>
      <c r="G18" s="16"/>
      <c r="H18" s="13">
        <v>15</v>
      </c>
      <c r="I18" s="14">
        <v>7998</v>
      </c>
      <c r="J18" s="14"/>
      <c r="K18" s="14">
        <f t="shared" ref="K18" si="3">I18-J18</f>
        <v>7998</v>
      </c>
      <c r="L18" s="14"/>
      <c r="M18" s="14">
        <v>998</v>
      </c>
      <c r="N18" s="14">
        <f t="shared" ref="N18" si="4">M18</f>
        <v>998</v>
      </c>
      <c r="O18" s="14">
        <f t="shared" ref="O18" si="5">K18-N18</f>
        <v>7000</v>
      </c>
      <c r="P18" s="10"/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29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si="0"/>
        <v>7998</v>
      </c>
      <c r="L19" s="14"/>
      <c r="M19" s="14">
        <v>998</v>
      </c>
      <c r="N19" s="14">
        <f t="shared" si="1"/>
        <v>998</v>
      </c>
      <c r="O19" s="14">
        <f t="shared" si="2"/>
        <v>7000</v>
      </c>
      <c r="P19" s="10"/>
    </row>
    <row r="20" spans="2:16" ht="35.1" customHeight="1" x14ac:dyDescent="0.25">
      <c r="B20" s="18"/>
      <c r="C20" s="18"/>
      <c r="D20" s="18"/>
      <c r="E20" s="18" t="s">
        <v>30</v>
      </c>
      <c r="F20" s="19"/>
      <c r="G20" s="20"/>
      <c r="H20" s="21"/>
      <c r="I20" s="22">
        <f>SUM(I10:I19)</f>
        <v>71982</v>
      </c>
      <c r="J20" s="22">
        <f t="shared" ref="J20:O20" si="6">SUM(J10:J19)</f>
        <v>0</v>
      </c>
      <c r="K20" s="22">
        <f t="shared" si="6"/>
        <v>71982</v>
      </c>
      <c r="L20" s="22">
        <f t="shared" si="6"/>
        <v>0</v>
      </c>
      <c r="M20" s="22">
        <f t="shared" si="6"/>
        <v>8982</v>
      </c>
      <c r="N20" s="22">
        <f t="shared" si="6"/>
        <v>8982</v>
      </c>
      <c r="O20" s="22">
        <f t="shared" si="6"/>
        <v>63000</v>
      </c>
      <c r="P20" s="18"/>
    </row>
    <row r="22" spans="2:16" x14ac:dyDescent="0.25">
      <c r="B22" s="1"/>
      <c r="C22" s="1"/>
      <c r="D22" s="1"/>
      <c r="E22" s="23" t="s">
        <v>38</v>
      </c>
      <c r="F22" s="23"/>
      <c r="G22" s="23"/>
      <c r="H22" s="24"/>
      <c r="I22" s="24"/>
      <c r="J22" s="24" t="s">
        <v>31</v>
      </c>
      <c r="K22" s="25"/>
      <c r="L22" s="25"/>
      <c r="M22" s="1"/>
      <c r="N22" s="1"/>
      <c r="O22" s="1"/>
      <c r="P22" s="1"/>
    </row>
    <row r="23" spans="2:16" x14ac:dyDescent="0.25">
      <c r="B23" s="1"/>
      <c r="C23" s="1"/>
      <c r="D23" s="1"/>
      <c r="E23" s="23"/>
      <c r="F23" s="23"/>
      <c r="G23" s="26"/>
      <c r="H23" s="24"/>
      <c r="I23" s="24"/>
      <c r="J23" s="24"/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ht="18" x14ac:dyDescent="0.25">
      <c r="B25" s="1"/>
      <c r="C25" s="1"/>
      <c r="D25" s="1"/>
      <c r="E25" s="30"/>
      <c r="F25" s="27"/>
      <c r="G25" s="26"/>
      <c r="H25" s="24"/>
      <c r="I25" s="28"/>
      <c r="J25" s="28"/>
      <c r="K25" s="28"/>
      <c r="L25" s="29"/>
      <c r="M25" s="1"/>
      <c r="N25" s="1"/>
      <c r="O25" s="1"/>
      <c r="P25" s="1"/>
    </row>
    <row r="26" spans="2:16" x14ac:dyDescent="0.25">
      <c r="B26" s="1"/>
      <c r="C26" s="1"/>
      <c r="D26" s="1"/>
      <c r="E26" s="23" t="s">
        <v>32</v>
      </c>
      <c r="F26" s="23"/>
      <c r="G26" s="23"/>
      <c r="H26" s="24"/>
      <c r="I26" s="24" t="s">
        <v>33</v>
      </c>
      <c r="J26" s="24"/>
      <c r="K26" s="25"/>
      <c r="L26" s="25"/>
      <c r="M26" s="1"/>
      <c r="N26" s="1"/>
      <c r="O26" s="1"/>
      <c r="P26" s="1"/>
    </row>
    <row r="27" spans="2:16" x14ac:dyDescent="0.25">
      <c r="B27" s="1"/>
      <c r="C27" s="1"/>
      <c r="D27" s="1"/>
      <c r="E27" s="33" t="s">
        <v>34</v>
      </c>
      <c r="F27" s="23"/>
      <c r="G27" s="23"/>
      <c r="H27" s="23"/>
      <c r="I27" s="47" t="s">
        <v>35</v>
      </c>
      <c r="J27" s="47"/>
      <c r="K27" s="47"/>
      <c r="L27" s="47"/>
      <c r="M27" s="1"/>
      <c r="N27" s="1"/>
      <c r="O27" s="1"/>
      <c r="P27" s="1"/>
    </row>
  </sheetData>
  <mergeCells count="21">
    <mergeCell ref="I27:L27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topLeftCell="A19" workbookViewId="0">
      <selection activeCell="G29" sqref="G29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43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6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12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20" si="0">I11-J11</f>
        <v>7998</v>
      </c>
      <c r="L11" s="14"/>
      <c r="M11" s="14">
        <v>998</v>
      </c>
      <c r="N11" s="14">
        <f t="shared" ref="N11:N20" si="1">M11</f>
        <v>998</v>
      </c>
      <c r="O11" s="14">
        <f t="shared" ref="O11:O20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25">
      <c r="B13" s="13">
        <v>1000</v>
      </c>
      <c r="C13" s="13">
        <v>1100</v>
      </c>
      <c r="D13" s="9">
        <v>111</v>
      </c>
      <c r="E13" s="10" t="s">
        <v>46</v>
      </c>
      <c r="F13" s="11" t="s">
        <v>19</v>
      </c>
      <c r="G13" s="10"/>
      <c r="H13" s="13">
        <v>7</v>
      </c>
      <c r="I13" s="14">
        <v>3732.4</v>
      </c>
      <c r="J13" s="14"/>
      <c r="K13" s="14">
        <f t="shared" si="0"/>
        <v>3732.4</v>
      </c>
      <c r="L13" s="14"/>
      <c r="M13" s="14">
        <v>465.73</v>
      </c>
      <c r="N13" s="14">
        <f t="shared" si="1"/>
        <v>465.73</v>
      </c>
      <c r="O13" s="14">
        <v>3266.66</v>
      </c>
      <c r="P13" s="15"/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52</v>
      </c>
      <c r="F14" s="11" t="s">
        <v>44</v>
      </c>
      <c r="G14" s="10"/>
      <c r="H14" s="13">
        <v>8</v>
      </c>
      <c r="I14" s="14">
        <v>4265.6000000000004</v>
      </c>
      <c r="J14" s="14"/>
      <c r="K14" s="14">
        <f t="shared" si="0"/>
        <v>4265.6000000000004</v>
      </c>
      <c r="L14" s="14"/>
      <c r="M14" s="14">
        <v>532.26</v>
      </c>
      <c r="N14" s="14">
        <f t="shared" si="1"/>
        <v>532.26</v>
      </c>
      <c r="O14" s="14">
        <v>3733.34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23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47</v>
      </c>
      <c r="F16" s="11" t="s">
        <v>19</v>
      </c>
      <c r="G16" s="16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48</v>
      </c>
      <c r="F17" s="11" t="s">
        <v>19</v>
      </c>
      <c r="G17" s="10"/>
      <c r="H17" s="13">
        <v>15</v>
      </c>
      <c r="I17" s="14">
        <v>7998</v>
      </c>
      <c r="J17" s="14"/>
      <c r="K17" s="14">
        <f t="shared" si="0"/>
        <v>7998</v>
      </c>
      <c r="L17" s="14"/>
      <c r="M17" s="14">
        <v>998</v>
      </c>
      <c r="N17" s="14">
        <f t="shared" si="1"/>
        <v>998</v>
      </c>
      <c r="O17" s="14">
        <f t="shared" si="2"/>
        <v>7000</v>
      </c>
      <c r="P17" s="15"/>
    </row>
    <row r="18" spans="2:16" ht="35.1" customHeight="1" x14ac:dyDescent="0.3">
      <c r="B18" s="13">
        <v>1000</v>
      </c>
      <c r="C18" s="13">
        <v>1100</v>
      </c>
      <c r="D18" s="9">
        <v>111</v>
      </c>
      <c r="E18" s="10" t="s">
        <v>26</v>
      </c>
      <c r="F18" s="11" t="s">
        <v>19</v>
      </c>
      <c r="G18" s="16"/>
      <c r="H18" s="13"/>
      <c r="I18" s="14"/>
      <c r="J18" s="14"/>
      <c r="K18" s="14">
        <v>0</v>
      </c>
      <c r="L18" s="14"/>
      <c r="M18" s="14">
        <v>0</v>
      </c>
      <c r="N18" s="14">
        <v>0</v>
      </c>
      <c r="O18" s="14">
        <f>K18-N18</f>
        <v>0</v>
      </c>
      <c r="P18" s="17" t="s">
        <v>27</v>
      </c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28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ref="K19" si="3">I19-J19</f>
        <v>7998</v>
      </c>
      <c r="L19" s="14"/>
      <c r="M19" s="14">
        <v>998</v>
      </c>
      <c r="N19" s="14">
        <f t="shared" ref="N19" si="4">M19</f>
        <v>998</v>
      </c>
      <c r="O19" s="14">
        <f t="shared" ref="O19" si="5">K19-N19</f>
        <v>7000</v>
      </c>
      <c r="P19" s="10"/>
    </row>
    <row r="20" spans="2:16" ht="35.1" customHeight="1" x14ac:dyDescent="0.25">
      <c r="B20" s="13">
        <v>1000</v>
      </c>
      <c r="C20" s="13">
        <v>1100</v>
      </c>
      <c r="D20" s="9">
        <v>111</v>
      </c>
      <c r="E20" s="10" t="s">
        <v>29</v>
      </c>
      <c r="F20" s="11" t="s">
        <v>19</v>
      </c>
      <c r="G20" s="16"/>
      <c r="H20" s="13">
        <v>15</v>
      </c>
      <c r="I20" s="14">
        <v>7998</v>
      </c>
      <c r="J20" s="14"/>
      <c r="K20" s="14">
        <f t="shared" si="0"/>
        <v>7998</v>
      </c>
      <c r="L20" s="14"/>
      <c r="M20" s="14">
        <v>998</v>
      </c>
      <c r="N20" s="14">
        <f t="shared" si="1"/>
        <v>998</v>
      </c>
      <c r="O20" s="14">
        <f t="shared" si="2"/>
        <v>7000</v>
      </c>
      <c r="P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71982</v>
      </c>
      <c r="J21" s="22">
        <f t="shared" ref="J21:O21" si="6">SUM(J10:J20)</f>
        <v>0</v>
      </c>
      <c r="K21" s="22">
        <f t="shared" si="6"/>
        <v>71982</v>
      </c>
      <c r="L21" s="22">
        <f t="shared" si="6"/>
        <v>0</v>
      </c>
      <c r="M21" s="22">
        <f t="shared" si="6"/>
        <v>8981.99</v>
      </c>
      <c r="N21" s="22">
        <f t="shared" si="6"/>
        <v>8981.99</v>
      </c>
      <c r="O21" s="22">
        <f t="shared" si="6"/>
        <v>63000</v>
      </c>
      <c r="P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 t="s">
        <v>45</v>
      </c>
      <c r="L26" s="28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49</v>
      </c>
      <c r="F27" s="23"/>
      <c r="G27" s="23"/>
      <c r="H27" s="24"/>
      <c r="I27" s="24" t="s">
        <v>51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33" t="s">
        <v>50</v>
      </c>
      <c r="F28" s="23"/>
      <c r="G28" s="23"/>
      <c r="H28" s="23"/>
      <c r="I28" s="47" t="s">
        <v>35</v>
      </c>
      <c r="J28" s="47"/>
      <c r="K28" s="47"/>
      <c r="L28" s="47"/>
      <c r="M28" s="1"/>
      <c r="N28" s="1"/>
      <c r="O28" s="1"/>
      <c r="P28" s="1"/>
    </row>
  </sheetData>
  <mergeCells count="21">
    <mergeCell ref="I28:L28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5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topLeftCell="A7" workbookViewId="0">
      <selection activeCell="G3" sqref="G3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53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6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12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20" si="0">I11-J11</f>
        <v>7998</v>
      </c>
      <c r="L11" s="14"/>
      <c r="M11" s="14">
        <v>998</v>
      </c>
      <c r="N11" s="14">
        <f t="shared" ref="N11:N20" si="1">M11</f>
        <v>998</v>
      </c>
      <c r="O11" s="14">
        <f t="shared" ref="O11:O20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3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/>
      <c r="I13" s="14"/>
      <c r="J13" s="14"/>
      <c r="K13" s="14"/>
      <c r="L13" s="14"/>
      <c r="M13" s="14"/>
      <c r="N13" s="14"/>
      <c r="O13" s="14"/>
      <c r="P13" s="17" t="s">
        <v>27</v>
      </c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54</v>
      </c>
      <c r="F14" s="11" t="s">
        <v>44</v>
      </c>
      <c r="G14" s="10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23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24</v>
      </c>
      <c r="F16" s="11" t="s">
        <v>19</v>
      </c>
      <c r="G16" s="16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25</v>
      </c>
      <c r="F17" s="11" t="s">
        <v>19</v>
      </c>
      <c r="G17" s="10"/>
      <c r="H17" s="13">
        <v>15</v>
      </c>
      <c r="I17" s="14">
        <v>7998</v>
      </c>
      <c r="J17" s="14"/>
      <c r="K17" s="14">
        <f t="shared" si="0"/>
        <v>7998</v>
      </c>
      <c r="L17" s="14"/>
      <c r="M17" s="14">
        <v>998</v>
      </c>
      <c r="N17" s="14">
        <f t="shared" si="1"/>
        <v>998</v>
      </c>
      <c r="O17" s="14">
        <f t="shared" si="2"/>
        <v>7000</v>
      </c>
      <c r="P17" s="15"/>
    </row>
    <row r="18" spans="2:16" ht="35.1" customHeight="1" x14ac:dyDescent="0.3">
      <c r="B18" s="13">
        <v>1000</v>
      </c>
      <c r="C18" s="13">
        <v>1100</v>
      </c>
      <c r="D18" s="9">
        <v>111</v>
      </c>
      <c r="E18" s="10" t="s">
        <v>26</v>
      </c>
      <c r="F18" s="11" t="s">
        <v>19</v>
      </c>
      <c r="G18" s="16"/>
      <c r="H18" s="13"/>
      <c r="I18" s="14"/>
      <c r="J18" s="14"/>
      <c r="K18" s="14">
        <v>0</v>
      </c>
      <c r="L18" s="14"/>
      <c r="M18" s="14">
        <v>0</v>
      </c>
      <c r="N18" s="14">
        <v>0</v>
      </c>
      <c r="O18" s="14">
        <f>K18-N18</f>
        <v>0</v>
      </c>
      <c r="P18" s="17" t="s">
        <v>27</v>
      </c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28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ref="K19" si="3">I19-J19</f>
        <v>7998</v>
      </c>
      <c r="L19" s="14"/>
      <c r="M19" s="14">
        <v>998</v>
      </c>
      <c r="N19" s="14">
        <f t="shared" ref="N19" si="4">M19</f>
        <v>998</v>
      </c>
      <c r="O19" s="14">
        <f t="shared" ref="O19" si="5">K19-N19</f>
        <v>7000</v>
      </c>
      <c r="P19" s="10"/>
    </row>
    <row r="20" spans="2:16" ht="35.1" customHeight="1" x14ac:dyDescent="0.25">
      <c r="B20" s="13">
        <v>1000</v>
      </c>
      <c r="C20" s="13">
        <v>1100</v>
      </c>
      <c r="D20" s="9">
        <v>111</v>
      </c>
      <c r="E20" s="10" t="s">
        <v>29</v>
      </c>
      <c r="F20" s="11" t="s">
        <v>19</v>
      </c>
      <c r="G20" s="16"/>
      <c r="H20" s="13">
        <v>15</v>
      </c>
      <c r="I20" s="14">
        <v>7998</v>
      </c>
      <c r="J20" s="14"/>
      <c r="K20" s="14">
        <f t="shared" si="0"/>
        <v>7998</v>
      </c>
      <c r="L20" s="14"/>
      <c r="M20" s="14">
        <v>998</v>
      </c>
      <c r="N20" s="14">
        <f t="shared" si="1"/>
        <v>998</v>
      </c>
      <c r="O20" s="14">
        <f t="shared" si="2"/>
        <v>7000</v>
      </c>
      <c r="P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71982</v>
      </c>
      <c r="J21" s="22">
        <f t="shared" ref="J21:O21" si="6">SUM(J10:J20)</f>
        <v>0</v>
      </c>
      <c r="K21" s="22">
        <f t="shared" si="6"/>
        <v>71982</v>
      </c>
      <c r="L21" s="22">
        <f t="shared" si="6"/>
        <v>0</v>
      </c>
      <c r="M21" s="22">
        <f t="shared" si="6"/>
        <v>8982</v>
      </c>
      <c r="N21" s="22">
        <f t="shared" si="6"/>
        <v>8982</v>
      </c>
      <c r="O21" s="22">
        <f t="shared" si="6"/>
        <v>63000</v>
      </c>
      <c r="P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 t="s">
        <v>45</v>
      </c>
      <c r="L26" s="29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55</v>
      </c>
      <c r="F27" s="23"/>
      <c r="G27" s="23"/>
      <c r="H27" s="24"/>
      <c r="I27" s="24" t="s">
        <v>56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34" t="s">
        <v>34</v>
      </c>
      <c r="F28" s="23"/>
      <c r="G28" s="23"/>
      <c r="H28" s="23"/>
      <c r="I28" s="47" t="s">
        <v>35</v>
      </c>
      <c r="J28" s="47"/>
      <c r="K28" s="47"/>
      <c r="L28" s="47"/>
      <c r="M28" s="1"/>
      <c r="N28" s="1"/>
      <c r="O28" s="1"/>
      <c r="P28" s="1"/>
    </row>
  </sheetData>
  <mergeCells count="21"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  <mergeCell ref="I28:L28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5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topLeftCell="A7" workbookViewId="0">
      <selection activeCell="G10" sqref="G10:G20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57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6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37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20" si="0">I11-J11</f>
        <v>7998</v>
      </c>
      <c r="L11" s="14"/>
      <c r="M11" s="14">
        <v>998</v>
      </c>
      <c r="N11" s="14">
        <f t="shared" ref="N11:N20" si="1">M11</f>
        <v>998</v>
      </c>
      <c r="O11" s="14">
        <f t="shared" ref="O11:O20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3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/>
      <c r="I13" s="14"/>
      <c r="J13" s="14"/>
      <c r="K13" s="14"/>
      <c r="L13" s="14"/>
      <c r="M13" s="14"/>
      <c r="N13" s="14"/>
      <c r="O13" s="14"/>
      <c r="P13" s="17" t="s">
        <v>27</v>
      </c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54</v>
      </c>
      <c r="F14" s="11" t="s">
        <v>44</v>
      </c>
      <c r="G14" s="10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23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24</v>
      </c>
      <c r="F16" s="11" t="s">
        <v>19</v>
      </c>
      <c r="G16" s="16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25</v>
      </c>
      <c r="F17" s="11" t="s">
        <v>19</v>
      </c>
      <c r="G17" s="10"/>
      <c r="H17" s="13">
        <v>15</v>
      </c>
      <c r="I17" s="14">
        <v>7998</v>
      </c>
      <c r="J17" s="14"/>
      <c r="K17" s="14">
        <f t="shared" si="0"/>
        <v>7998</v>
      </c>
      <c r="L17" s="14"/>
      <c r="M17" s="14">
        <v>998</v>
      </c>
      <c r="N17" s="14">
        <f t="shared" si="1"/>
        <v>998</v>
      </c>
      <c r="O17" s="14">
        <f t="shared" si="2"/>
        <v>7000</v>
      </c>
      <c r="P17" s="15"/>
    </row>
    <row r="18" spans="2:16" ht="35.1" customHeight="1" x14ac:dyDescent="0.3">
      <c r="B18" s="13">
        <v>1000</v>
      </c>
      <c r="C18" s="13">
        <v>1100</v>
      </c>
      <c r="D18" s="9">
        <v>111</v>
      </c>
      <c r="E18" s="10" t="s">
        <v>26</v>
      </c>
      <c r="F18" s="11" t="s">
        <v>19</v>
      </c>
      <c r="G18" s="16"/>
      <c r="H18" s="13"/>
      <c r="I18" s="14"/>
      <c r="J18" s="14"/>
      <c r="K18" s="14">
        <v>0</v>
      </c>
      <c r="L18" s="14"/>
      <c r="M18" s="14">
        <v>0</v>
      </c>
      <c r="N18" s="14">
        <v>0</v>
      </c>
      <c r="O18" s="14">
        <f>K18-N18</f>
        <v>0</v>
      </c>
      <c r="P18" s="17" t="s">
        <v>27</v>
      </c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28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ref="K19" si="3">I19-J19</f>
        <v>7998</v>
      </c>
      <c r="L19" s="14"/>
      <c r="M19" s="14">
        <v>998</v>
      </c>
      <c r="N19" s="14">
        <f t="shared" ref="N19" si="4">M19</f>
        <v>998</v>
      </c>
      <c r="O19" s="14">
        <f t="shared" ref="O19" si="5">K19-N19</f>
        <v>7000</v>
      </c>
      <c r="P19" s="10"/>
    </row>
    <row r="20" spans="2:16" ht="35.1" customHeight="1" x14ac:dyDescent="0.25">
      <c r="B20" s="13">
        <v>1000</v>
      </c>
      <c r="C20" s="13">
        <v>1100</v>
      </c>
      <c r="D20" s="9">
        <v>111</v>
      </c>
      <c r="E20" s="10" t="s">
        <v>29</v>
      </c>
      <c r="F20" s="11" t="s">
        <v>19</v>
      </c>
      <c r="G20" s="16"/>
      <c r="H20" s="13">
        <v>15</v>
      </c>
      <c r="I20" s="14">
        <v>7998</v>
      </c>
      <c r="J20" s="14"/>
      <c r="K20" s="14">
        <f t="shared" si="0"/>
        <v>7998</v>
      </c>
      <c r="L20" s="14"/>
      <c r="M20" s="14">
        <v>998</v>
      </c>
      <c r="N20" s="14">
        <f t="shared" si="1"/>
        <v>998</v>
      </c>
      <c r="O20" s="14">
        <f t="shared" si="2"/>
        <v>7000</v>
      </c>
      <c r="P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71982</v>
      </c>
      <c r="J21" s="22">
        <f t="shared" ref="J21:O21" si="6">SUM(J10:J20)</f>
        <v>0</v>
      </c>
      <c r="K21" s="22">
        <f t="shared" si="6"/>
        <v>71982</v>
      </c>
      <c r="L21" s="22">
        <f t="shared" si="6"/>
        <v>0</v>
      </c>
      <c r="M21" s="22">
        <f t="shared" si="6"/>
        <v>8982</v>
      </c>
      <c r="N21" s="22">
        <f t="shared" si="6"/>
        <v>8982</v>
      </c>
      <c r="O21" s="22">
        <f t="shared" si="6"/>
        <v>63000</v>
      </c>
      <c r="P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 t="s">
        <v>45</v>
      </c>
      <c r="L26" s="29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55</v>
      </c>
      <c r="F27" s="23"/>
      <c r="G27" s="23"/>
      <c r="H27" s="24"/>
      <c r="I27" s="24" t="s">
        <v>56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35" t="s">
        <v>34</v>
      </c>
      <c r="F28" s="23"/>
      <c r="G28" s="23"/>
      <c r="H28" s="23"/>
      <c r="I28" s="47" t="s">
        <v>35</v>
      </c>
      <c r="J28" s="47"/>
      <c r="K28" s="47"/>
      <c r="L28" s="47"/>
      <c r="M28" s="1"/>
      <c r="N28" s="1"/>
      <c r="O28" s="1"/>
      <c r="P28" s="1"/>
    </row>
  </sheetData>
  <mergeCells count="21">
    <mergeCell ref="I28:L28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5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topLeftCell="A16" workbookViewId="0">
      <selection activeCell="G10" sqref="G10:G21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58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6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37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20" si="0">I11-J11</f>
        <v>7998</v>
      </c>
      <c r="L11" s="14"/>
      <c r="M11" s="14">
        <v>998</v>
      </c>
      <c r="N11" s="14">
        <f t="shared" ref="N11:N20" si="1">M11</f>
        <v>998</v>
      </c>
      <c r="O11" s="14">
        <f t="shared" ref="O11:O20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3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/>
      <c r="I13" s="14"/>
      <c r="J13" s="14"/>
      <c r="K13" s="14"/>
      <c r="L13" s="14"/>
      <c r="M13" s="14"/>
      <c r="N13" s="14"/>
      <c r="O13" s="14"/>
      <c r="P13" s="17" t="s">
        <v>27</v>
      </c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54</v>
      </c>
      <c r="F14" s="11" t="s">
        <v>44</v>
      </c>
      <c r="G14" s="10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23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24</v>
      </c>
      <c r="F16" s="11" t="s">
        <v>19</v>
      </c>
      <c r="G16" s="16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25</v>
      </c>
      <c r="F17" s="11" t="s">
        <v>19</v>
      </c>
      <c r="G17" s="10"/>
      <c r="H17" s="13">
        <v>15</v>
      </c>
      <c r="I17" s="14">
        <v>7998</v>
      </c>
      <c r="J17" s="14"/>
      <c r="K17" s="14">
        <f t="shared" si="0"/>
        <v>7998</v>
      </c>
      <c r="L17" s="14"/>
      <c r="M17" s="14">
        <v>998</v>
      </c>
      <c r="N17" s="14">
        <f t="shared" si="1"/>
        <v>998</v>
      </c>
      <c r="O17" s="14">
        <f t="shared" si="2"/>
        <v>7000</v>
      </c>
      <c r="P17" s="15"/>
    </row>
    <row r="18" spans="2:16" ht="35.1" customHeight="1" x14ac:dyDescent="0.3">
      <c r="B18" s="13">
        <v>1000</v>
      </c>
      <c r="C18" s="13">
        <v>1100</v>
      </c>
      <c r="D18" s="9">
        <v>111</v>
      </c>
      <c r="E18" s="10" t="s">
        <v>26</v>
      </c>
      <c r="F18" s="11" t="s">
        <v>19</v>
      </c>
      <c r="G18" s="16"/>
      <c r="H18" s="13"/>
      <c r="I18" s="14"/>
      <c r="J18" s="14"/>
      <c r="K18" s="14">
        <v>0</v>
      </c>
      <c r="L18" s="14"/>
      <c r="M18" s="14">
        <v>0</v>
      </c>
      <c r="N18" s="14">
        <v>0</v>
      </c>
      <c r="O18" s="14">
        <f>K18-N18</f>
        <v>0</v>
      </c>
      <c r="P18" s="17" t="s">
        <v>27</v>
      </c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28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ref="K19" si="3">I19-J19</f>
        <v>7998</v>
      </c>
      <c r="L19" s="14"/>
      <c r="M19" s="14">
        <v>998</v>
      </c>
      <c r="N19" s="14">
        <f t="shared" ref="N19" si="4">M19</f>
        <v>998</v>
      </c>
      <c r="O19" s="14">
        <f t="shared" ref="O19" si="5">K19-N19</f>
        <v>7000</v>
      </c>
      <c r="P19" s="10"/>
    </row>
    <row r="20" spans="2:16" ht="35.1" customHeight="1" x14ac:dyDescent="0.25">
      <c r="B20" s="13">
        <v>1000</v>
      </c>
      <c r="C20" s="13">
        <v>1100</v>
      </c>
      <c r="D20" s="9">
        <v>111</v>
      </c>
      <c r="E20" s="10" t="s">
        <v>29</v>
      </c>
      <c r="F20" s="11" t="s">
        <v>19</v>
      </c>
      <c r="G20" s="16"/>
      <c r="H20" s="13">
        <v>15</v>
      </c>
      <c r="I20" s="14">
        <v>7998</v>
      </c>
      <c r="J20" s="14"/>
      <c r="K20" s="14">
        <f t="shared" si="0"/>
        <v>7998</v>
      </c>
      <c r="L20" s="14"/>
      <c r="M20" s="14">
        <v>998</v>
      </c>
      <c r="N20" s="14">
        <f t="shared" si="1"/>
        <v>998</v>
      </c>
      <c r="O20" s="14">
        <f t="shared" si="2"/>
        <v>7000</v>
      </c>
      <c r="P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71982</v>
      </c>
      <c r="J21" s="22">
        <f t="shared" ref="J21:O21" si="6">SUM(J10:J20)</f>
        <v>0</v>
      </c>
      <c r="K21" s="22">
        <f t="shared" si="6"/>
        <v>71982</v>
      </c>
      <c r="L21" s="22">
        <f t="shared" si="6"/>
        <v>0</v>
      </c>
      <c r="M21" s="22">
        <f t="shared" si="6"/>
        <v>8982</v>
      </c>
      <c r="N21" s="22">
        <f t="shared" si="6"/>
        <v>8982</v>
      </c>
      <c r="O21" s="22">
        <f t="shared" si="6"/>
        <v>63000</v>
      </c>
      <c r="P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 t="s">
        <v>45</v>
      </c>
      <c r="L26" s="29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55</v>
      </c>
      <c r="F27" s="23"/>
      <c r="G27" s="23"/>
      <c r="H27" s="24"/>
      <c r="I27" s="24" t="s">
        <v>56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35" t="s">
        <v>34</v>
      </c>
      <c r="F28" s="23"/>
      <c r="G28" s="23"/>
      <c r="H28" s="23"/>
      <c r="I28" s="47" t="s">
        <v>35</v>
      </c>
      <c r="J28" s="47"/>
      <c r="K28" s="47"/>
      <c r="L28" s="47"/>
      <c r="M28" s="1"/>
      <c r="N28" s="1"/>
      <c r="O28" s="1"/>
      <c r="P28" s="1"/>
    </row>
  </sheetData>
  <mergeCells count="21">
    <mergeCell ref="I28:L28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5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topLeftCell="A10" workbookViewId="0">
      <selection activeCell="G10" sqref="G10:G21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23" customWidth="1"/>
    <col min="9" max="9" width="11.5703125" bestFit="1" customWidth="1"/>
    <col min="11" max="11" width="11.5703125" bestFit="1" customWidth="1"/>
    <col min="15" max="15" width="11.5703125" bestFit="1" customWidth="1"/>
    <col min="16" max="16" width="35.140625" customWidth="1"/>
  </cols>
  <sheetData>
    <row r="1" spans="2:17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7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7" ht="18" x14ac:dyDescent="0.25">
      <c r="B5" s="4"/>
      <c r="C5" s="4"/>
      <c r="D5" s="4"/>
      <c r="E5" s="61" t="s">
        <v>1</v>
      </c>
      <c r="F5" s="61"/>
      <c r="G5" s="61"/>
      <c r="H5" s="61" t="s">
        <v>59</v>
      </c>
      <c r="I5" s="61"/>
      <c r="J5" s="61"/>
      <c r="K5" s="61"/>
      <c r="L5" s="61"/>
      <c r="M5" s="61"/>
      <c r="N5" s="61"/>
      <c r="O5" s="61"/>
      <c r="P5" s="4"/>
    </row>
    <row r="6" spans="2:17" ht="18" x14ac:dyDescent="0.25">
      <c r="B6" s="5"/>
      <c r="C6" s="6"/>
      <c r="D6" s="6"/>
      <c r="E6" s="61" t="s">
        <v>2</v>
      </c>
      <c r="F6" s="61"/>
      <c r="G6" s="61"/>
      <c r="H6" s="62"/>
      <c r="I6" s="62"/>
      <c r="J6" s="62"/>
      <c r="K6" s="62"/>
      <c r="L6" s="62"/>
      <c r="M6" s="62"/>
      <c r="N6" s="62"/>
      <c r="O6" s="62"/>
      <c r="P6" s="6"/>
    </row>
    <row r="7" spans="2:17" x14ac:dyDescent="0.25">
      <c r="B7" s="63" t="s">
        <v>10</v>
      </c>
      <c r="C7" s="64" t="s">
        <v>11</v>
      </c>
      <c r="D7" s="63" t="s">
        <v>12</v>
      </c>
      <c r="E7" s="65" t="s">
        <v>3</v>
      </c>
      <c r="F7" s="59" t="s">
        <v>4</v>
      </c>
      <c r="G7" s="51" t="s">
        <v>5</v>
      </c>
      <c r="H7" s="7"/>
      <c r="I7" s="8" t="s">
        <v>6</v>
      </c>
      <c r="J7" s="8"/>
      <c r="K7" s="8"/>
      <c r="L7" s="48" t="s">
        <v>7</v>
      </c>
      <c r="M7" s="49"/>
      <c r="N7" s="50"/>
      <c r="O7" s="51" t="s">
        <v>8</v>
      </c>
      <c r="P7" s="54" t="s">
        <v>9</v>
      </c>
    </row>
    <row r="8" spans="2:17" x14ac:dyDescent="0.25">
      <c r="B8" s="63"/>
      <c r="C8" s="64"/>
      <c r="D8" s="63"/>
      <c r="E8" s="66"/>
      <c r="F8" s="68"/>
      <c r="G8" s="52"/>
      <c r="H8" s="57" t="s">
        <v>13</v>
      </c>
      <c r="I8" s="59" t="s">
        <v>14</v>
      </c>
      <c r="J8" s="59" t="s">
        <v>36</v>
      </c>
      <c r="K8" s="54" t="s">
        <v>37</v>
      </c>
      <c r="L8" s="59" t="s">
        <v>15</v>
      </c>
      <c r="M8" s="59" t="s">
        <v>16</v>
      </c>
      <c r="N8" s="59" t="s">
        <v>17</v>
      </c>
      <c r="O8" s="52"/>
      <c r="P8" s="55"/>
    </row>
    <row r="9" spans="2:17" x14ac:dyDescent="0.25">
      <c r="B9" s="63"/>
      <c r="C9" s="64"/>
      <c r="D9" s="63"/>
      <c r="E9" s="67"/>
      <c r="F9" s="60"/>
      <c r="G9" s="53"/>
      <c r="H9" s="58"/>
      <c r="I9" s="60"/>
      <c r="J9" s="60"/>
      <c r="K9" s="56"/>
      <c r="L9" s="60"/>
      <c r="M9" s="60"/>
      <c r="N9" s="60"/>
      <c r="O9" s="53"/>
      <c r="P9" s="56"/>
    </row>
    <row r="10" spans="2:17" ht="35.1" customHeight="1" x14ac:dyDescent="0.25">
      <c r="B10" s="9">
        <v>1000</v>
      </c>
      <c r="C10" s="9">
        <v>1100</v>
      </c>
      <c r="D10" s="9">
        <v>111</v>
      </c>
      <c r="E10" s="10" t="s">
        <v>18</v>
      </c>
      <c r="F10" s="11" t="s">
        <v>19</v>
      </c>
      <c r="G10" s="37"/>
      <c r="H10" s="13">
        <v>15</v>
      </c>
      <c r="I10" s="14">
        <v>7998</v>
      </c>
      <c r="J10" s="14"/>
      <c r="K10" s="14">
        <f>I10-J10</f>
        <v>7998</v>
      </c>
      <c r="L10" s="14"/>
      <c r="M10" s="14">
        <v>998</v>
      </c>
      <c r="N10" s="14">
        <f>M10</f>
        <v>998</v>
      </c>
      <c r="O10" s="14">
        <f>K10-N10</f>
        <v>7000</v>
      </c>
      <c r="P10" s="15"/>
      <c r="Q10" s="32"/>
    </row>
    <row r="11" spans="2:17" ht="35.1" customHeight="1" x14ac:dyDescent="0.25">
      <c r="B11" s="13">
        <v>1000</v>
      </c>
      <c r="C11" s="13">
        <v>1100</v>
      </c>
      <c r="D11" s="9">
        <v>111</v>
      </c>
      <c r="E11" s="10" t="s">
        <v>20</v>
      </c>
      <c r="F11" s="11" t="s">
        <v>19</v>
      </c>
      <c r="G11" s="16"/>
      <c r="H11" s="13">
        <v>15</v>
      </c>
      <c r="I11" s="14">
        <v>7998</v>
      </c>
      <c r="J11" s="14"/>
      <c r="K11" s="14">
        <f t="shared" ref="K11:K20" si="0">I11-J11</f>
        <v>7998</v>
      </c>
      <c r="L11" s="14"/>
      <c r="M11" s="14">
        <v>998</v>
      </c>
      <c r="N11" s="14">
        <f t="shared" ref="N11:N20" si="1">M11</f>
        <v>998</v>
      </c>
      <c r="O11" s="14">
        <f t="shared" ref="O11:O20" si="2">K11-N11</f>
        <v>7000</v>
      </c>
      <c r="P11" s="15"/>
    </row>
    <row r="12" spans="2:17" ht="35.1" customHeight="1" x14ac:dyDescent="0.25">
      <c r="B12" s="13">
        <v>1000</v>
      </c>
      <c r="C12" s="13">
        <v>1100</v>
      </c>
      <c r="D12" s="9">
        <v>111</v>
      </c>
      <c r="E12" s="10" t="s">
        <v>21</v>
      </c>
      <c r="F12" s="11" t="s">
        <v>19</v>
      </c>
      <c r="G12" s="10"/>
      <c r="H12" s="13">
        <v>15</v>
      </c>
      <c r="I12" s="14">
        <v>7998</v>
      </c>
      <c r="J12" s="14"/>
      <c r="K12" s="14">
        <f t="shared" si="0"/>
        <v>7998</v>
      </c>
      <c r="L12" s="14"/>
      <c r="M12" s="14">
        <v>998</v>
      </c>
      <c r="N12" s="14">
        <f t="shared" si="1"/>
        <v>998</v>
      </c>
      <c r="O12" s="14">
        <f t="shared" si="2"/>
        <v>7000</v>
      </c>
      <c r="P12" s="15"/>
    </row>
    <row r="13" spans="2:17" ht="35.1" customHeight="1" x14ac:dyDescent="0.3">
      <c r="B13" s="13">
        <v>1000</v>
      </c>
      <c r="C13" s="13">
        <v>1100</v>
      </c>
      <c r="D13" s="9">
        <v>111</v>
      </c>
      <c r="E13" s="10" t="s">
        <v>22</v>
      </c>
      <c r="F13" s="11" t="s">
        <v>19</v>
      </c>
      <c r="G13" s="10"/>
      <c r="H13" s="13"/>
      <c r="I13" s="14"/>
      <c r="J13" s="14"/>
      <c r="K13" s="14"/>
      <c r="L13" s="14"/>
      <c r="M13" s="14"/>
      <c r="N13" s="14"/>
      <c r="O13" s="14"/>
      <c r="P13" s="17" t="s">
        <v>27</v>
      </c>
    </row>
    <row r="14" spans="2:17" ht="35.1" customHeight="1" x14ac:dyDescent="0.25">
      <c r="B14" s="13">
        <v>1000</v>
      </c>
      <c r="C14" s="13">
        <v>1100</v>
      </c>
      <c r="D14" s="9">
        <v>111</v>
      </c>
      <c r="E14" s="10" t="s">
        <v>54</v>
      </c>
      <c r="F14" s="11" t="s">
        <v>44</v>
      </c>
      <c r="G14" s="10"/>
      <c r="H14" s="13">
        <v>15</v>
      </c>
      <c r="I14" s="14">
        <v>7998</v>
      </c>
      <c r="J14" s="14"/>
      <c r="K14" s="14">
        <f t="shared" si="0"/>
        <v>7998</v>
      </c>
      <c r="L14" s="14"/>
      <c r="M14" s="14">
        <v>998</v>
      </c>
      <c r="N14" s="14">
        <f t="shared" si="1"/>
        <v>998</v>
      </c>
      <c r="O14" s="14">
        <v>7000</v>
      </c>
      <c r="P14" s="15"/>
    </row>
    <row r="15" spans="2:17" ht="35.1" customHeight="1" x14ac:dyDescent="0.25">
      <c r="B15" s="13">
        <v>1000</v>
      </c>
      <c r="C15" s="13">
        <v>1100</v>
      </c>
      <c r="D15" s="9">
        <v>111</v>
      </c>
      <c r="E15" s="10" t="s">
        <v>23</v>
      </c>
      <c r="F15" s="11" t="s">
        <v>19</v>
      </c>
      <c r="G15" s="10"/>
      <c r="H15" s="13">
        <v>15</v>
      </c>
      <c r="I15" s="14">
        <v>7998</v>
      </c>
      <c r="J15" s="14"/>
      <c r="K15" s="14">
        <f t="shared" si="0"/>
        <v>7998</v>
      </c>
      <c r="L15" s="14"/>
      <c r="M15" s="14">
        <v>998</v>
      </c>
      <c r="N15" s="14">
        <f t="shared" si="1"/>
        <v>998</v>
      </c>
      <c r="O15" s="14">
        <f t="shared" si="2"/>
        <v>7000</v>
      </c>
      <c r="P15" s="15"/>
    </row>
    <row r="16" spans="2:17" ht="35.1" customHeight="1" x14ac:dyDescent="0.25">
      <c r="B16" s="13">
        <v>1000</v>
      </c>
      <c r="C16" s="13">
        <v>1100</v>
      </c>
      <c r="D16" s="9">
        <v>111</v>
      </c>
      <c r="E16" s="10" t="s">
        <v>24</v>
      </c>
      <c r="F16" s="11" t="s">
        <v>19</v>
      </c>
      <c r="G16" s="16"/>
      <c r="H16" s="13">
        <v>15</v>
      </c>
      <c r="I16" s="14">
        <v>7998</v>
      </c>
      <c r="J16" s="14"/>
      <c r="K16" s="14">
        <f t="shared" si="0"/>
        <v>7998</v>
      </c>
      <c r="L16" s="14"/>
      <c r="M16" s="14">
        <v>998</v>
      </c>
      <c r="N16" s="14">
        <f t="shared" si="1"/>
        <v>998</v>
      </c>
      <c r="O16" s="14">
        <f t="shared" si="2"/>
        <v>7000</v>
      </c>
      <c r="P16" s="15"/>
    </row>
    <row r="17" spans="2:16" ht="35.1" customHeight="1" x14ac:dyDescent="0.25">
      <c r="B17" s="13">
        <v>1000</v>
      </c>
      <c r="C17" s="13">
        <v>1100</v>
      </c>
      <c r="D17" s="9">
        <v>111</v>
      </c>
      <c r="E17" s="10" t="s">
        <v>25</v>
      </c>
      <c r="F17" s="11" t="s">
        <v>19</v>
      </c>
      <c r="G17" s="10"/>
      <c r="H17" s="13">
        <v>15</v>
      </c>
      <c r="I17" s="14">
        <v>7998</v>
      </c>
      <c r="J17" s="14"/>
      <c r="K17" s="14">
        <f t="shared" si="0"/>
        <v>7998</v>
      </c>
      <c r="L17" s="14"/>
      <c r="M17" s="14">
        <v>998</v>
      </c>
      <c r="N17" s="14">
        <f t="shared" si="1"/>
        <v>998</v>
      </c>
      <c r="O17" s="14">
        <f t="shared" si="2"/>
        <v>7000</v>
      </c>
      <c r="P17" s="15"/>
    </row>
    <row r="18" spans="2:16" ht="35.1" customHeight="1" x14ac:dyDescent="0.3">
      <c r="B18" s="13">
        <v>1000</v>
      </c>
      <c r="C18" s="13">
        <v>1100</v>
      </c>
      <c r="D18" s="9">
        <v>111</v>
      </c>
      <c r="E18" s="10" t="s">
        <v>26</v>
      </c>
      <c r="F18" s="11" t="s">
        <v>19</v>
      </c>
      <c r="G18" s="16"/>
      <c r="H18" s="13"/>
      <c r="I18" s="14"/>
      <c r="J18" s="14"/>
      <c r="K18" s="14">
        <v>0</v>
      </c>
      <c r="L18" s="14"/>
      <c r="M18" s="14">
        <v>0</v>
      </c>
      <c r="N18" s="14">
        <v>0</v>
      </c>
      <c r="O18" s="14">
        <f>K18-N18</f>
        <v>0</v>
      </c>
      <c r="P18" s="17" t="s">
        <v>27</v>
      </c>
    </row>
    <row r="19" spans="2:16" ht="35.1" customHeight="1" x14ac:dyDescent="0.25">
      <c r="B19" s="13">
        <v>1000</v>
      </c>
      <c r="C19" s="13">
        <v>1100</v>
      </c>
      <c r="D19" s="9">
        <v>111</v>
      </c>
      <c r="E19" s="10" t="s">
        <v>28</v>
      </c>
      <c r="F19" s="11" t="s">
        <v>19</v>
      </c>
      <c r="G19" s="16"/>
      <c r="H19" s="13">
        <v>15</v>
      </c>
      <c r="I19" s="14">
        <v>7998</v>
      </c>
      <c r="J19" s="14"/>
      <c r="K19" s="14">
        <f t="shared" ref="K19" si="3">I19-J19</f>
        <v>7998</v>
      </c>
      <c r="L19" s="14"/>
      <c r="M19" s="14">
        <v>998</v>
      </c>
      <c r="N19" s="14">
        <f t="shared" ref="N19" si="4">M19</f>
        <v>998</v>
      </c>
      <c r="O19" s="14">
        <f t="shared" ref="O19" si="5">K19-N19</f>
        <v>7000</v>
      </c>
      <c r="P19" s="10"/>
    </row>
    <row r="20" spans="2:16" ht="35.1" customHeight="1" x14ac:dyDescent="0.25">
      <c r="B20" s="13">
        <v>1000</v>
      </c>
      <c r="C20" s="13">
        <v>1100</v>
      </c>
      <c r="D20" s="9">
        <v>111</v>
      </c>
      <c r="E20" s="10" t="s">
        <v>29</v>
      </c>
      <c r="F20" s="11" t="s">
        <v>19</v>
      </c>
      <c r="G20" s="16"/>
      <c r="H20" s="13">
        <v>15</v>
      </c>
      <c r="I20" s="14">
        <v>7998</v>
      </c>
      <c r="J20" s="14"/>
      <c r="K20" s="14">
        <f t="shared" si="0"/>
        <v>7998</v>
      </c>
      <c r="L20" s="14"/>
      <c r="M20" s="14">
        <v>998</v>
      </c>
      <c r="N20" s="14">
        <f t="shared" si="1"/>
        <v>998</v>
      </c>
      <c r="O20" s="14">
        <f t="shared" si="2"/>
        <v>7000</v>
      </c>
      <c r="P20" s="10"/>
    </row>
    <row r="21" spans="2:16" ht="35.1" customHeight="1" x14ac:dyDescent="0.25">
      <c r="B21" s="18"/>
      <c r="C21" s="18"/>
      <c r="D21" s="18"/>
      <c r="E21" s="18" t="s">
        <v>30</v>
      </c>
      <c r="F21" s="19"/>
      <c r="G21" s="20"/>
      <c r="H21" s="21"/>
      <c r="I21" s="22">
        <f>SUM(I10:I20)</f>
        <v>71982</v>
      </c>
      <c r="J21" s="22">
        <f t="shared" ref="J21:O21" si="6">SUM(J10:J20)</f>
        <v>0</v>
      </c>
      <c r="K21" s="22">
        <f t="shared" si="6"/>
        <v>71982</v>
      </c>
      <c r="L21" s="22">
        <f t="shared" si="6"/>
        <v>0</v>
      </c>
      <c r="M21" s="22">
        <f t="shared" si="6"/>
        <v>8982</v>
      </c>
      <c r="N21" s="22">
        <f t="shared" si="6"/>
        <v>8982</v>
      </c>
      <c r="O21" s="22">
        <f t="shared" si="6"/>
        <v>63000</v>
      </c>
      <c r="P21" s="18"/>
    </row>
    <row r="23" spans="2:16" x14ac:dyDescent="0.25">
      <c r="B23" s="1"/>
      <c r="C23" s="1"/>
      <c r="D23" s="1"/>
      <c r="E23" s="23" t="s">
        <v>38</v>
      </c>
      <c r="F23" s="23"/>
      <c r="G23" s="23"/>
      <c r="H23" s="24"/>
      <c r="I23" s="24"/>
      <c r="J23" s="24" t="s">
        <v>31</v>
      </c>
      <c r="K23" s="25"/>
      <c r="L23" s="25"/>
      <c r="M23" s="1"/>
      <c r="N23" s="1"/>
      <c r="O23" s="1"/>
      <c r="P23" s="1"/>
    </row>
    <row r="24" spans="2:16" x14ac:dyDescent="0.25">
      <c r="B24" s="1"/>
      <c r="C24" s="1"/>
      <c r="D24" s="1"/>
      <c r="E24" s="23"/>
      <c r="F24" s="23"/>
      <c r="G24" s="26"/>
      <c r="H24" s="24"/>
      <c r="I24" s="24"/>
      <c r="J24" s="24"/>
      <c r="K24" s="25"/>
      <c r="L24" s="25"/>
      <c r="M24" s="1"/>
      <c r="N24" s="1"/>
      <c r="O24" s="1"/>
      <c r="P24" s="1"/>
    </row>
    <row r="25" spans="2:16" x14ac:dyDescent="0.25">
      <c r="B25" s="1"/>
      <c r="C25" s="1"/>
      <c r="D25" s="1"/>
      <c r="E25" s="23"/>
      <c r="F25" s="23"/>
      <c r="G25" s="26"/>
      <c r="H25" s="24"/>
      <c r="I25" s="24"/>
      <c r="J25" s="24"/>
      <c r="K25" s="25"/>
      <c r="L25" s="25"/>
      <c r="M25" s="1"/>
      <c r="N25" s="1"/>
      <c r="O25" s="1"/>
      <c r="P25" s="1"/>
    </row>
    <row r="26" spans="2:16" ht="18" x14ac:dyDescent="0.25">
      <c r="B26" s="1"/>
      <c r="C26" s="1"/>
      <c r="D26" s="1"/>
      <c r="E26" s="30"/>
      <c r="F26" s="27"/>
      <c r="G26" s="26"/>
      <c r="H26" s="24"/>
      <c r="I26" s="28"/>
      <c r="J26" s="28"/>
      <c r="K26" s="28" t="s">
        <v>45</v>
      </c>
      <c r="L26" s="29"/>
      <c r="M26" s="1"/>
      <c r="N26" s="1"/>
      <c r="O26" s="1"/>
      <c r="P26" s="1"/>
    </row>
    <row r="27" spans="2:16" x14ac:dyDescent="0.25">
      <c r="B27" s="1"/>
      <c r="C27" s="1"/>
      <c r="D27" s="1"/>
      <c r="E27" s="23" t="s">
        <v>55</v>
      </c>
      <c r="F27" s="23"/>
      <c r="G27" s="23"/>
      <c r="H27" s="24"/>
      <c r="I27" s="24" t="s">
        <v>56</v>
      </c>
      <c r="J27" s="24"/>
      <c r="K27" s="25"/>
      <c r="L27" s="25"/>
      <c r="M27" s="1"/>
      <c r="N27" s="1"/>
      <c r="O27" s="1"/>
      <c r="P27" s="1"/>
    </row>
    <row r="28" spans="2:16" x14ac:dyDescent="0.25">
      <c r="B28" s="1"/>
      <c r="C28" s="1"/>
      <c r="D28" s="1"/>
      <c r="E28" s="36" t="s">
        <v>34</v>
      </c>
      <c r="F28" s="23"/>
      <c r="G28" s="23"/>
      <c r="H28" s="23"/>
      <c r="I28" s="47" t="s">
        <v>35</v>
      </c>
      <c r="J28" s="47"/>
      <c r="K28" s="47"/>
      <c r="L28" s="47"/>
      <c r="M28" s="1"/>
      <c r="N28" s="1"/>
      <c r="O28" s="1"/>
      <c r="P28" s="1"/>
    </row>
  </sheetData>
  <mergeCells count="21">
    <mergeCell ref="E5:G5"/>
    <mergeCell ref="H5:O5"/>
    <mergeCell ref="E6:G6"/>
    <mergeCell ref="H6:O6"/>
    <mergeCell ref="B7:B9"/>
    <mergeCell ref="C7:C9"/>
    <mergeCell ref="D7:D9"/>
    <mergeCell ref="E7:E9"/>
    <mergeCell ref="F7:F9"/>
    <mergeCell ref="G7:G9"/>
    <mergeCell ref="I28:L28"/>
    <mergeCell ref="L7:N7"/>
    <mergeCell ref="O7:O9"/>
    <mergeCell ref="P7:P9"/>
    <mergeCell ref="H8:H9"/>
    <mergeCell ref="I8:I9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13</vt:i4>
      </vt:variant>
    </vt:vector>
  </HeadingPairs>
  <TitlesOfParts>
    <vt:vector size="34" baseType="lpstr">
      <vt:lpstr>01-15 ENERO</vt:lpstr>
      <vt:lpstr>16-31ENERO</vt:lpstr>
      <vt:lpstr>01-15FEBRERO</vt:lpstr>
      <vt:lpstr>16-28FEBRERO</vt:lpstr>
      <vt:lpstr>01-15MARZO</vt:lpstr>
      <vt:lpstr>16-31MARZO</vt:lpstr>
      <vt:lpstr>01-15ABRIL</vt:lpstr>
      <vt:lpstr>16-30ABRIL</vt:lpstr>
      <vt:lpstr>01-15MAYO</vt:lpstr>
      <vt:lpstr>16-31MAYO</vt:lpstr>
      <vt:lpstr>01-15JUNIO</vt:lpstr>
      <vt:lpstr>16-30JUNIO</vt:lpstr>
      <vt:lpstr>PRIMA VACACIONAL</vt:lpstr>
      <vt:lpstr>01-15JULIO</vt:lpstr>
      <vt:lpstr>16-31JULIO</vt:lpstr>
      <vt:lpstr>01-15 AGOSTO</vt:lpstr>
      <vt:lpstr>16-31 DE AGOSTO</vt:lpstr>
      <vt:lpstr>PRIMA VACACIONAL JUNIO</vt:lpstr>
      <vt:lpstr>01-15 SEPTIEMBRE</vt:lpstr>
      <vt:lpstr>16-30 SEPTIEMBRE</vt:lpstr>
      <vt:lpstr>AGUINALDO</vt:lpstr>
      <vt:lpstr>'01-15 ENERO'!Área_de_impresión</vt:lpstr>
      <vt:lpstr>'01-15ABRIL'!Área_de_impresión</vt:lpstr>
      <vt:lpstr>'01-15FEBRERO'!Área_de_impresión</vt:lpstr>
      <vt:lpstr>'01-15JULIO'!Área_de_impresión</vt:lpstr>
      <vt:lpstr>'01-15MARZO'!Área_de_impresión</vt:lpstr>
      <vt:lpstr>'01-15MAYO'!Área_de_impresión</vt:lpstr>
      <vt:lpstr>'16-30ABRIL'!Área_de_impresión</vt:lpstr>
      <vt:lpstr>'16-30JUNIO'!Área_de_impresión</vt:lpstr>
      <vt:lpstr>'16-31ENERO'!Área_de_impresión</vt:lpstr>
      <vt:lpstr>'16-31JULIO'!Área_de_impresión</vt:lpstr>
      <vt:lpstr>'16-31MARZO'!Área_de_impresión</vt:lpstr>
      <vt:lpstr>'16-31MAYO'!Área_de_impresión</vt:lpstr>
      <vt:lpstr>'PRIMA VACACIONAL'!Área_de_impresión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Unidad de Transparencia San Diego de Alejandría</cp:lastModifiedBy>
  <cp:lastPrinted>2020-01-15T21:40:05Z</cp:lastPrinted>
  <dcterms:created xsi:type="dcterms:W3CDTF">2020-01-15T21:33:28Z</dcterms:created>
  <dcterms:modified xsi:type="dcterms:W3CDTF">2021-11-08T15:45:42Z</dcterms:modified>
</cp:coreProperties>
</file>